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2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udrey/Documents/MANUSCRIPTS/8-Mackenzie Hg/Bolin Center Database/"/>
    </mc:Choice>
  </mc:AlternateContent>
  <xr:revisionPtr revIDLastSave="0" documentId="13_ncr:1_{74C755D2-6846-C745-AF96-A5AAF6FF6E73}" xr6:coauthVersionLast="47" xr6:coauthVersionMax="47" xr10:uidLastSave="{00000000-0000-0000-0000-000000000000}"/>
  <bookViews>
    <workbookView xWindow="5120" yWindow="500" windowWidth="10000" windowHeight="14000" xr2:uid="{00000000-000D-0000-FFFF-FFFF00000000}"/>
  </bookViews>
  <sheets>
    <sheet name="Index" sheetId="6" r:id="rId1"/>
    <sheet name="Table 1" sheetId="7" r:id="rId2"/>
    <sheet name="Table 2" sheetId="2" r:id="rId3"/>
    <sheet name="Table 3" sheetId="1" r:id="rId4"/>
    <sheet name="Table 4" sheetId="3" r:id="rId5"/>
    <sheet name="Table 5" sheetId="8" r:id="rId6"/>
    <sheet name="Table 6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2" i="8" l="1"/>
  <c r="U22" i="8"/>
  <c r="S22" i="8"/>
  <c r="Q22" i="8"/>
  <c r="W21" i="8"/>
  <c r="U21" i="8"/>
  <c r="S21" i="8"/>
  <c r="Q21" i="8"/>
</calcChain>
</file>

<file path=xl/sharedStrings.xml><?xml version="1.0" encoding="utf-8"?>
<sst xmlns="http://schemas.openxmlformats.org/spreadsheetml/2006/main" count="1032" uniqueCount="419">
  <si>
    <t>Sample ID</t>
  </si>
  <si>
    <t>Latitude</t>
  </si>
  <si>
    <t>Longitude</t>
  </si>
  <si>
    <t>Date sampled</t>
  </si>
  <si>
    <t>UOC‐6904</t>
  </si>
  <si>
    <t>POC</t>
  </si>
  <si>
    <t>UOC‐6905</t>
  </si>
  <si>
    <t>*</t>
  </si>
  <si>
    <t>UOC‐6906</t>
  </si>
  <si>
    <t>UOC‐6907</t>
  </si>
  <si>
    <t>UOC‐6903</t>
  </si>
  <si>
    <t>UOC‐7018</t>
  </si>
  <si>
    <t>UOC‐7005</t>
  </si>
  <si>
    <t>UOC‐7003</t>
  </si>
  <si>
    <t>UOC‐7007</t>
  </si>
  <si>
    <t>UOC‐7011</t>
  </si>
  <si>
    <t>UOC‐7009</t>
  </si>
  <si>
    <t>UOC‐7015</t>
  </si>
  <si>
    <t>UOC‐7013</t>
  </si>
  <si>
    <t>UOC‐7017</t>
  </si>
  <si>
    <t>UOC‐7067</t>
  </si>
  <si>
    <t>UOC‐7069</t>
  </si>
  <si>
    <t>UOC‐7071</t>
  </si>
  <si>
    <t>UOC‐7073</t>
  </si>
  <si>
    <t>UOC‐7075</t>
  </si>
  <si>
    <t>UOC‐6910</t>
  </si>
  <si>
    <t>DOC</t>
  </si>
  <si>
    <t>Modern</t>
  </si>
  <si>
    <t>UOC‐6911</t>
  </si>
  <si>
    <t>‐32.27</t>
  </si>
  <si>
    <t>UOC‐6912</t>
  </si>
  <si>
    <t>‐93.00</t>
  </si>
  <si>
    <t>UOC‐6913</t>
  </si>
  <si>
    <t>‐13.88</t>
  </si>
  <si>
    <t>UOC‐6909</t>
  </si>
  <si>
    <t>UOC‐6914</t>
  </si>
  <si>
    <t>UOC‐7004</t>
  </si>
  <si>
    <t>UOC‐7002</t>
  </si>
  <si>
    <t>UOC‐7006</t>
  </si>
  <si>
    <t>‐6.60</t>
  </si>
  <si>
    <t>UOC‐7010</t>
  </si>
  <si>
    <t>‐2.23</t>
  </si>
  <si>
    <t>UOC‐7008</t>
  </si>
  <si>
    <t>‐22.08</t>
  </si>
  <si>
    <t>UOC‐7014</t>
  </si>
  <si>
    <t>‐3.25</t>
  </si>
  <si>
    <t>UOC‐7012</t>
  </si>
  <si>
    <t>‐179.92</t>
  </si>
  <si>
    <t>UOC‐7016</t>
  </si>
  <si>
    <t>UOC‐7066</t>
  </si>
  <si>
    <t>UOC‐7068</t>
  </si>
  <si>
    <t>‐37.82</t>
  </si>
  <si>
    <t>UOC‐7070</t>
  </si>
  <si>
    <t>UOC‐7072</t>
  </si>
  <si>
    <t>UOC‐7074</t>
  </si>
  <si>
    <t>‐40.42</t>
  </si>
  <si>
    <t>Average Elevation</t>
  </si>
  <si>
    <t>(m)</t>
  </si>
  <si>
    <t>Average Slope</t>
  </si>
  <si>
    <t>(degree)</t>
  </si>
  <si>
    <t>Permafrost</t>
  </si>
  <si>
    <t>(%)</t>
  </si>
  <si>
    <t>Peatland</t>
  </si>
  <si>
    <t>(‰)</t>
  </si>
  <si>
    <t>Stream Order</t>
  </si>
  <si>
    <t>Sedimentary Rocks</t>
  </si>
  <si>
    <t>Glaciers</t>
  </si>
  <si>
    <t>Regolith Thickness</t>
  </si>
  <si>
    <t>(NTU)</t>
  </si>
  <si>
    <t>TOC</t>
  </si>
  <si>
    <t xml:space="preserve"> ( ‰)</t>
  </si>
  <si>
    <t>(yrs BP)</t>
  </si>
  <si>
    <r>
      <t>14</t>
    </r>
    <r>
      <rPr>
        <b/>
        <sz val="10"/>
        <color rgb="FF000000"/>
        <rFont val="Calibri"/>
        <family val="2"/>
        <scheme val="minor"/>
      </rPr>
      <t xml:space="preserve">C-POC </t>
    </r>
  </si>
  <si>
    <r>
      <t>14</t>
    </r>
    <r>
      <rPr>
        <b/>
        <sz val="10"/>
        <color rgb="FF000000"/>
        <rFont val="Calibri"/>
        <family val="2"/>
        <scheme val="minor"/>
      </rPr>
      <t xml:space="preserve">C-DOC </t>
    </r>
  </si>
  <si>
    <r>
      <t>δ</t>
    </r>
    <r>
      <rPr>
        <b/>
        <vertAlign val="superscript"/>
        <sz val="10"/>
        <color rgb="FF000000"/>
        <rFont val="Calibri"/>
        <family val="2"/>
        <scheme val="minor"/>
      </rPr>
      <t>18</t>
    </r>
    <r>
      <rPr>
        <b/>
        <sz val="10"/>
        <color rgb="FF000000"/>
        <rFont val="Calibri"/>
        <family val="2"/>
        <scheme val="minor"/>
      </rPr>
      <t>O</t>
    </r>
  </si>
  <si>
    <r>
      <t>Δ</t>
    </r>
    <r>
      <rPr>
        <b/>
        <vertAlign val="superscript"/>
        <sz val="10"/>
        <color rgb="FF000000"/>
        <rFont val="Calibri"/>
        <family val="2"/>
        <scheme val="minor"/>
      </rPr>
      <t>14</t>
    </r>
    <r>
      <rPr>
        <b/>
        <sz val="10"/>
        <color rgb="FF000000"/>
        <rFont val="Calibri"/>
        <family val="2"/>
        <scheme val="minor"/>
      </rPr>
      <t>C-POC</t>
    </r>
  </si>
  <si>
    <r>
      <t>Δ</t>
    </r>
    <r>
      <rPr>
        <b/>
        <vertAlign val="superscript"/>
        <sz val="10"/>
        <color rgb="FF000000"/>
        <rFont val="Calibri"/>
        <family val="2"/>
        <scheme val="minor"/>
      </rPr>
      <t>14</t>
    </r>
    <r>
      <rPr>
        <b/>
        <sz val="10"/>
        <color rgb="FF000000"/>
        <rFont val="Calibri"/>
        <family val="2"/>
        <scheme val="minor"/>
      </rPr>
      <t>C-DOC</t>
    </r>
  </si>
  <si>
    <r>
      <rPr>
        <b/>
        <sz val="10"/>
        <color rgb="FF000000"/>
        <rFont val="Calibri (Body)"/>
      </rPr>
      <t>F</t>
    </r>
    <r>
      <rPr>
        <b/>
        <vertAlign val="superscript"/>
        <sz val="10"/>
        <color rgb="FF000000"/>
        <rFont val="Calibri"/>
        <family val="2"/>
        <scheme val="minor"/>
      </rPr>
      <t>14</t>
    </r>
    <r>
      <rPr>
        <b/>
        <sz val="10"/>
        <color rgb="FF000000"/>
        <rFont val="Calibri"/>
        <family val="2"/>
        <scheme val="minor"/>
      </rPr>
      <t>C-POC</t>
    </r>
  </si>
  <si>
    <r>
      <rPr>
        <b/>
        <sz val="10"/>
        <color rgb="FF000000"/>
        <rFont val="Calibri (Body)"/>
      </rPr>
      <t>F</t>
    </r>
    <r>
      <rPr>
        <b/>
        <vertAlign val="superscript"/>
        <sz val="10"/>
        <color rgb="FF000000"/>
        <rFont val="Calibri"/>
        <family val="2"/>
        <scheme val="minor"/>
      </rPr>
      <t>14</t>
    </r>
    <r>
      <rPr>
        <b/>
        <sz val="10"/>
        <color rgb="FF000000"/>
        <rFont val="Calibri"/>
        <family val="2"/>
        <scheme val="minor"/>
      </rPr>
      <t>C-DOC</t>
    </r>
  </si>
  <si>
    <t>Hay</t>
  </si>
  <si>
    <t>Slave1</t>
  </si>
  <si>
    <t>Slave2</t>
  </si>
  <si>
    <t>Peace</t>
  </si>
  <si>
    <t>Cam.</t>
  </si>
  <si>
    <t>Yellkn.</t>
  </si>
  <si>
    <t>Marian</t>
  </si>
  <si>
    <t>Snare</t>
  </si>
  <si>
    <t>-</t>
  </si>
  <si>
    <t>Wlw</t>
  </si>
  <si>
    <t>Liard</t>
  </si>
  <si>
    <t>S.Nah</t>
  </si>
  <si>
    <t>Sb Ke</t>
  </si>
  <si>
    <t>A.Red</t>
  </si>
  <si>
    <t>Peel</t>
  </si>
  <si>
    <t>NT18‐6</t>
  </si>
  <si>
    <t>NT18‐4</t>
  </si>
  <si>
    <t>AB18‐3</t>
  </si>
  <si>
    <t>AB18‐4</t>
  </si>
  <si>
    <t>NT18‐1</t>
  </si>
  <si>
    <t>NT18‐2</t>
  </si>
  <si>
    <t>NT18‐3B</t>
  </si>
  <si>
    <t>NT18‐3A</t>
  </si>
  <si>
    <t>NT18‐7</t>
  </si>
  <si>
    <t>NT18‐11</t>
  </si>
  <si>
    <t>NT18‐10</t>
  </si>
  <si>
    <t>NT18‐13</t>
  </si>
  <si>
    <t>NT18‐12</t>
  </si>
  <si>
    <t>NT18‐14</t>
  </si>
  <si>
    <t>NT18‐15</t>
  </si>
  <si>
    <t>NT18‐16A</t>
  </si>
  <si>
    <t>NT18‐16B</t>
  </si>
  <si>
    <t>NT18‐17A</t>
  </si>
  <si>
    <t>NT18‐17B</t>
  </si>
  <si>
    <t>Mackenzie River at outlet of Great Slave Lake</t>
  </si>
  <si>
    <t>Peel River at Fort McPherson</t>
  </si>
  <si>
    <t>Slave River 2 (at Fort Fitzgerald)</t>
  </si>
  <si>
    <t>Peace River at Peace Point</t>
  </si>
  <si>
    <t>Cameron River upstream of Yellowknife</t>
  </si>
  <si>
    <t>Yellowknife River near outlet</t>
  </si>
  <si>
    <t>Liard River at Mackenzie River junction</t>
  </si>
  <si>
    <t>South Nahanni River at Liard River junction</t>
  </si>
  <si>
    <t>Sambaa 'Ke  River at outlet</t>
  </si>
  <si>
    <t>Mackenzie River (East channel) in Inuvik</t>
  </si>
  <si>
    <t>Arctic Red River at Mackenzie River junction</t>
  </si>
  <si>
    <t>Particulate organic carbon (POC) in water</t>
  </si>
  <si>
    <t>Area</t>
  </si>
  <si>
    <t>Cordillera</t>
  </si>
  <si>
    <t>AMS lab #</t>
  </si>
  <si>
    <r>
      <t>(</t>
    </r>
    <r>
      <rPr>
        <sz val="10"/>
        <color rgb="FF000000"/>
        <rFont val="Calibri"/>
        <family val="2"/>
      </rPr>
      <t>°N</t>
    </r>
    <r>
      <rPr>
        <sz val="10"/>
        <color rgb="FF000000"/>
        <rFont val="Calibri"/>
        <family val="2"/>
        <scheme val="minor"/>
      </rPr>
      <t>)</t>
    </r>
  </si>
  <si>
    <r>
      <t>(</t>
    </r>
    <r>
      <rPr>
        <sz val="10"/>
        <color rgb="FF000000"/>
        <rFont val="Calibri"/>
        <family val="2"/>
      </rPr>
      <t>°W</t>
    </r>
    <r>
      <rPr>
        <sz val="10"/>
        <color rgb="FF000000"/>
        <rFont val="Calibri"/>
        <family val="2"/>
        <scheme val="minor"/>
      </rPr>
      <t>)</t>
    </r>
  </si>
  <si>
    <r>
      <t>± 2</t>
    </r>
    <r>
      <rPr>
        <sz val="10"/>
        <color rgb="FF000000"/>
        <rFont val="Symbol"/>
        <family val="1"/>
        <charset val="2"/>
      </rPr>
      <t>s</t>
    </r>
  </si>
  <si>
    <r>
      <t>(mg C L</t>
    </r>
    <r>
      <rPr>
        <vertAlign val="superscript"/>
        <sz val="10"/>
        <color rgb="FF000000"/>
        <rFont val="Calibri"/>
        <family val="2"/>
        <scheme val="minor"/>
      </rPr>
      <t>-1</t>
    </r>
    <r>
      <rPr>
        <sz val="10"/>
        <color rgb="FF000000"/>
        <rFont val="Calibri"/>
        <family val="2"/>
        <scheme val="minor"/>
      </rPr>
      <t>)</t>
    </r>
  </si>
  <si>
    <r>
      <t>(km</t>
    </r>
    <r>
      <rPr>
        <vertAlign val="superscript"/>
        <sz val="10"/>
        <color rgb="FF000000"/>
        <rFont val="Calibri"/>
        <family val="2"/>
        <scheme val="minor"/>
      </rPr>
      <t>2</t>
    </r>
    <r>
      <rPr>
        <sz val="10"/>
        <color rgb="FF000000"/>
        <rFont val="Calibri"/>
        <family val="2"/>
        <scheme val="minor"/>
      </rPr>
      <t>)</t>
    </r>
  </si>
  <si>
    <t>Catchment properties</t>
  </si>
  <si>
    <t>Dissolved organic carbon (DOC) in water</t>
  </si>
  <si>
    <t>Sampling location</t>
  </si>
  <si>
    <t xml:space="preserve">Int. Platform </t>
  </si>
  <si>
    <t>Can. Shield</t>
  </si>
  <si>
    <t>water T</t>
  </si>
  <si>
    <r>
      <t>Diss. 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</si>
  <si>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(FNU)</t>
  </si>
  <si>
    <t>Meas. depth</t>
  </si>
  <si>
    <t>Sampler used</t>
  </si>
  <si>
    <t>D81</t>
  </si>
  <si>
    <t>D95</t>
  </si>
  <si>
    <t>unknown</t>
  </si>
  <si>
    <t>churn</t>
  </si>
  <si>
    <t>Marian River at outlet into Russell Lake</t>
  </si>
  <si>
    <t>Snare River at outlet into Russell Lake</t>
  </si>
  <si>
    <r>
      <t>0</t>
    </r>
    <r>
      <rPr>
        <sz val="10"/>
        <color rgb="FF000000"/>
        <rFont val="Calibri"/>
        <family val="2"/>
      </rPr>
      <t>‒0.5</t>
    </r>
  </si>
  <si>
    <t>Sampled depths</t>
  </si>
  <si>
    <t>Sampling details</t>
  </si>
  <si>
    <r>
      <t xml:space="preserve">Water properties measured </t>
    </r>
    <r>
      <rPr>
        <b/>
        <i/>
        <sz val="11"/>
        <color theme="1"/>
        <rFont val="Calibri"/>
        <family val="2"/>
        <scheme val="minor"/>
      </rPr>
      <t>in situ</t>
    </r>
    <r>
      <rPr>
        <b/>
        <sz val="11"/>
        <color theme="1"/>
        <rFont val="Calibri"/>
        <family val="2"/>
        <scheme val="minor"/>
      </rPr>
      <t xml:space="preserve"> with YSI probe</t>
    </r>
  </si>
  <si>
    <t>Sample collection details and basic water properties</t>
  </si>
  <si>
    <t>Abbrev. (Fig. 1)</t>
  </si>
  <si>
    <t>Date analyzed</t>
  </si>
  <si>
    <t>missing</t>
  </si>
  <si>
    <t>Catchment properties of sampled rivers</t>
  </si>
  <si>
    <t>Percent area in geological regions</t>
  </si>
  <si>
    <t>Date filtered</t>
  </si>
  <si>
    <t>yes</t>
  </si>
  <si>
    <t>no</t>
  </si>
  <si>
    <t>Tallinn Univ. Techonology</t>
  </si>
  <si>
    <t>TDS</t>
  </si>
  <si>
    <t>TSS</t>
  </si>
  <si>
    <r>
      <t>Turb.</t>
    </r>
    <r>
      <rPr>
        <vertAlign val="superscript"/>
        <sz val="11"/>
        <color theme="1"/>
        <rFont val="Calibri"/>
        <family val="2"/>
        <scheme val="minor"/>
      </rPr>
      <t>5</t>
    </r>
  </si>
  <si>
    <t>Sample position</t>
  </si>
  <si>
    <t>mid-channel</t>
  </si>
  <si>
    <t>Hay River near outlet (upstream of town)</t>
  </si>
  <si>
    <t>Slave River 1 (upstream of delta)</t>
  </si>
  <si>
    <t>Willowlake River at Mackenzie River junction</t>
  </si>
  <si>
    <r>
      <t>Channel depth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</si>
  <si>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Filtered     on site</t>
    </r>
    <r>
      <rPr>
        <b/>
        <vertAlign val="superscript"/>
        <sz val="10"/>
        <color rgb="FF000000"/>
        <rFont val="Calibri"/>
        <family val="2"/>
        <scheme val="minor"/>
      </rPr>
      <t>2</t>
    </r>
  </si>
  <si>
    <r>
      <t>pH</t>
    </r>
    <r>
      <rPr>
        <vertAlign val="superscript"/>
        <sz val="11"/>
        <color theme="1"/>
        <rFont val="Calibri"/>
        <family val="2"/>
        <scheme val="minor"/>
      </rPr>
      <t>4</t>
    </r>
  </si>
  <si>
    <r>
      <t>SC</t>
    </r>
    <r>
      <rPr>
        <vertAlign val="superscript"/>
        <sz val="11"/>
        <color theme="1"/>
        <rFont val="Calibri"/>
        <family val="2"/>
        <scheme val="minor"/>
      </rPr>
      <t>3</t>
    </r>
  </si>
  <si>
    <r>
      <t>DOC</t>
    </r>
    <r>
      <rPr>
        <b/>
        <vertAlign val="superscript"/>
        <sz val="10"/>
        <color rgb="FF000000"/>
        <rFont val="Calibri"/>
        <family val="2"/>
        <scheme val="minor"/>
      </rPr>
      <t>8</t>
    </r>
  </si>
  <si>
    <t>Mackenzie River at N'Dulee ferry</t>
  </si>
  <si>
    <t>8 m from shore</t>
  </si>
  <si>
    <t>Mackenzie River upstream of Arctic Red River junction</t>
  </si>
  <si>
    <t>Mackenzie River upstream of Peel River junction</t>
  </si>
  <si>
    <t>1 m from shore</t>
  </si>
  <si>
    <t>3 m from shore</t>
  </si>
  <si>
    <t>11/12-Jul-18</t>
  </si>
  <si>
    <t>from</t>
  </si>
  <si>
    <t>to</t>
  </si>
  <si>
    <t>SC</t>
  </si>
  <si>
    <r>
      <t>(mg L</t>
    </r>
    <r>
      <rPr>
        <vertAlign val="superscript"/>
        <sz val="10"/>
        <color theme="1"/>
        <rFont val="Calibri"/>
        <family val="2"/>
        <scheme val="minor"/>
      </rPr>
      <t>-1</t>
    </r>
    <r>
      <rPr>
        <sz val="10"/>
        <color theme="1"/>
        <rFont val="Calibri"/>
        <family val="2"/>
        <scheme val="minor"/>
      </rPr>
      <t>)</t>
    </r>
  </si>
  <si>
    <t>pH</t>
  </si>
  <si>
    <t>&lt; 3</t>
  </si>
  <si>
    <r>
      <t>Alk</t>
    </r>
    <r>
      <rPr>
        <b/>
        <vertAlign val="subscript"/>
        <sz val="10"/>
        <color indexed="8"/>
        <rFont val="Arial"/>
        <family val="2"/>
      </rPr>
      <t>(tot)</t>
    </r>
    <r>
      <rPr>
        <b/>
        <sz val="10"/>
        <color indexed="8"/>
        <rFont val="Arial"/>
        <family val="2"/>
      </rPr>
      <t xml:space="preserve">       </t>
    </r>
    <r>
      <rPr>
        <b/>
        <sz val="9"/>
        <color indexed="8"/>
        <rFont val="Arial"/>
        <family val="2"/>
      </rPr>
      <t>(as CaCO</t>
    </r>
    <r>
      <rPr>
        <b/>
        <vertAlign val="sub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</si>
  <si>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r>
      <t>Ca</t>
    </r>
    <r>
      <rPr>
        <b/>
        <vertAlign val="superscript"/>
        <sz val="10"/>
        <color theme="1"/>
        <rFont val="Arial"/>
        <family val="2"/>
      </rPr>
      <t>2+</t>
    </r>
  </si>
  <si>
    <r>
      <t>K</t>
    </r>
    <r>
      <rPr>
        <b/>
        <vertAlign val="superscript"/>
        <sz val="10"/>
        <color theme="1"/>
        <rFont val="Arial"/>
        <family val="2"/>
      </rPr>
      <t>+</t>
    </r>
  </si>
  <si>
    <r>
      <t>Mg</t>
    </r>
    <r>
      <rPr>
        <b/>
        <vertAlign val="superscript"/>
        <sz val="10"/>
        <color theme="1"/>
        <rFont val="Arial"/>
        <family val="2"/>
      </rPr>
      <t>2+</t>
    </r>
  </si>
  <si>
    <r>
      <t>Na</t>
    </r>
    <r>
      <rPr>
        <b/>
        <vertAlign val="superscript"/>
        <sz val="10"/>
        <color theme="1"/>
        <rFont val="Arial"/>
        <family val="2"/>
      </rPr>
      <t>+</t>
    </r>
  </si>
  <si>
    <r>
      <t>SO</t>
    </r>
    <r>
      <rPr>
        <b/>
        <vertAlign val="subscript"/>
        <sz val="10"/>
        <color theme="1"/>
        <rFont val="Arial"/>
        <family val="2"/>
      </rPr>
      <t>4</t>
    </r>
    <r>
      <rPr>
        <b/>
        <vertAlign val="superscript"/>
        <sz val="10"/>
        <color theme="1"/>
        <rFont val="Arial"/>
        <family val="2"/>
      </rPr>
      <t>2-</t>
    </r>
  </si>
  <si>
    <t>Water properties measured at</t>
  </si>
  <si>
    <t>&lt; 10</t>
  </si>
  <si>
    <t>&lt; 0.5</t>
  </si>
  <si>
    <t>&lt; 0.4</t>
  </si>
  <si>
    <t>&lt; 0.1</t>
  </si>
  <si>
    <t>&lt; 1</t>
  </si>
  <si>
    <t xml:space="preserve">Field blank 1 </t>
  </si>
  <si>
    <t xml:space="preserve">Field blank 2 </t>
  </si>
  <si>
    <t xml:space="preserve">Field blank 3 </t>
  </si>
  <si>
    <t xml:space="preserve">Travel blank 1 </t>
  </si>
  <si>
    <t xml:space="preserve">Travel blank 2 </t>
  </si>
  <si>
    <t>Turb.</t>
  </si>
  <si>
    <r>
      <t>DOC</t>
    </r>
    <r>
      <rPr>
        <vertAlign val="superscript"/>
        <sz val="10"/>
        <color rgb="FF000000"/>
        <rFont val="Calibri"/>
        <family val="2"/>
        <scheme val="minor"/>
      </rPr>
      <t>6</t>
    </r>
  </si>
  <si>
    <t>insuffic. sample</t>
  </si>
  <si>
    <r>
      <t>DOC</t>
    </r>
    <r>
      <rPr>
        <b/>
        <vertAlign val="superscript"/>
        <sz val="10"/>
        <color rgb="FF000000"/>
        <rFont val="Calibri"/>
        <family val="2"/>
        <scheme val="minor"/>
      </rPr>
      <t>6</t>
    </r>
  </si>
  <si>
    <r>
      <t xml:space="preserve">Jan Veizer Lab, Ottawa </t>
    </r>
    <r>
      <rPr>
        <i/>
        <sz val="11"/>
        <color theme="1"/>
        <rFont val="Calibri"/>
        <family val="2"/>
        <scheme val="minor"/>
      </rPr>
      <t>(see notes)</t>
    </r>
  </si>
  <si>
    <r>
      <t xml:space="preserve">Water properties measured at Taiga Lab, Yellowknife </t>
    </r>
    <r>
      <rPr>
        <i/>
        <sz val="11"/>
        <color theme="1"/>
        <rFont val="Calibri"/>
        <family val="2"/>
        <scheme val="minor"/>
      </rPr>
      <t>(methods listed below)</t>
    </r>
  </si>
  <si>
    <t>UOC-6908</t>
  </si>
  <si>
    <t>UOC-7019</t>
  </si>
  <si>
    <t>UOC-7076</t>
  </si>
  <si>
    <t>(mg C)</t>
  </si>
  <si>
    <t>Acetanilide + blank filter I</t>
  </si>
  <si>
    <t>Acetanilide + blank filter II</t>
  </si>
  <si>
    <t>Acetanilide + blank filter III</t>
  </si>
  <si>
    <r>
      <t>mass of C as CO</t>
    </r>
    <r>
      <rPr>
        <b/>
        <vertAlign val="subscript"/>
        <sz val="10"/>
        <color rgb="FF000000"/>
        <rFont val="Calibri"/>
        <family val="2"/>
        <scheme val="minor"/>
      </rPr>
      <t>2</t>
    </r>
  </si>
  <si>
    <t>Radiocarbon analyses of organic matter in river water (DOC, POC)</t>
  </si>
  <si>
    <t>Index</t>
  </si>
  <si>
    <r>
      <t>(</t>
    </r>
    <r>
      <rPr>
        <sz val="10"/>
        <color theme="1"/>
        <rFont val="Calibri"/>
        <family val="2"/>
      </rPr>
      <t xml:space="preserve">± 0.5 </t>
    </r>
    <r>
      <rPr>
        <sz val="10"/>
        <color theme="1"/>
        <rFont val="Calibri"/>
        <family val="2"/>
        <scheme val="minor"/>
      </rPr>
      <t>m)</t>
    </r>
  </si>
  <si>
    <r>
      <t>(</t>
    </r>
    <r>
      <rPr>
        <sz val="10"/>
        <color theme="1"/>
        <rFont val="Calibri"/>
        <family val="2"/>
      </rPr>
      <t>°C)</t>
    </r>
  </si>
  <si>
    <r>
      <rPr>
        <sz val="10"/>
        <color theme="1"/>
        <rFont val="Symbol"/>
        <family val="1"/>
        <charset val="2"/>
      </rPr>
      <t>(m</t>
    </r>
    <r>
      <rPr>
        <sz val="10"/>
        <color theme="1"/>
        <rFont val="Calibri"/>
        <family val="2"/>
        <scheme val="minor"/>
      </rPr>
      <t>S cm</t>
    </r>
    <r>
      <rPr>
        <vertAlign val="superscript"/>
        <sz val="10"/>
        <color theme="1"/>
        <rFont val="Calibri"/>
        <family val="2"/>
        <scheme val="minor"/>
      </rPr>
      <t>-1</t>
    </r>
    <r>
      <rPr>
        <sz val="10"/>
        <color theme="1"/>
        <rFont val="Calibri"/>
        <family val="2"/>
        <scheme val="minor"/>
      </rPr>
      <t>)</t>
    </r>
  </si>
  <si>
    <r>
      <t>0</t>
    </r>
    <r>
      <rPr>
        <sz val="10"/>
        <color rgb="FF000000"/>
        <rFont val="Calibri"/>
        <family val="2"/>
      </rPr>
      <t>‒5.0</t>
    </r>
  </si>
  <si>
    <r>
      <t>0</t>
    </r>
    <r>
      <rPr>
        <sz val="10"/>
        <color rgb="FF000000"/>
        <rFont val="Calibri"/>
        <family val="2"/>
      </rPr>
      <t>‒4.0</t>
    </r>
  </si>
  <si>
    <r>
      <t>0</t>
    </r>
    <r>
      <rPr>
        <sz val="10"/>
        <color rgb="FF000000"/>
        <rFont val="Calibri"/>
        <family val="2"/>
      </rPr>
      <t>‒5.1</t>
    </r>
    <r>
      <rPr>
        <sz val="11"/>
        <color theme="1"/>
        <rFont val="Calibri"/>
        <family val="2"/>
        <scheme val="minor"/>
      </rPr>
      <t/>
    </r>
  </si>
  <si>
    <r>
      <t>0</t>
    </r>
    <r>
      <rPr>
        <sz val="10"/>
        <color rgb="FF000000"/>
        <rFont val="Calibri"/>
        <family val="2"/>
      </rPr>
      <t>‒5.2</t>
    </r>
    <r>
      <rPr>
        <sz val="11"/>
        <color theme="1"/>
        <rFont val="Calibri"/>
        <family val="2"/>
        <scheme val="minor"/>
      </rPr>
      <t/>
    </r>
  </si>
  <si>
    <r>
      <t>0</t>
    </r>
    <r>
      <rPr>
        <sz val="10"/>
        <color rgb="FF000000"/>
        <rFont val="Calibri"/>
        <family val="2"/>
      </rPr>
      <t>‒5.3</t>
    </r>
    <r>
      <rPr>
        <sz val="11"/>
        <color theme="1"/>
        <rFont val="Calibri"/>
        <family val="2"/>
        <scheme val="minor"/>
      </rPr>
      <t/>
    </r>
  </si>
  <si>
    <t>Notes</t>
  </si>
  <si>
    <t>Geological Province</t>
  </si>
  <si>
    <t>Landcover</t>
  </si>
  <si>
    <t>Geology/Bedrock</t>
  </si>
  <si>
    <t>Surface Material</t>
  </si>
  <si>
    <t xml:space="preserve"> Occurrence</t>
  </si>
  <si>
    <t>Ground Ice</t>
  </si>
  <si>
    <t>Overburden</t>
  </si>
  <si>
    <t>Forest</t>
  </si>
  <si>
    <t>Sedimentary rocks</t>
  </si>
  <si>
    <t>Glacial Sediments</t>
  </si>
  <si>
    <t>Continuous</t>
  </si>
  <si>
    <t>Low</t>
  </si>
  <si>
    <t>Thin</t>
  </si>
  <si>
    <t>Barren</t>
  </si>
  <si>
    <t>Miogeoclinal rocks</t>
  </si>
  <si>
    <t>None (Bedrock)</t>
  </si>
  <si>
    <t>Sporadic</t>
  </si>
  <si>
    <t>Grassland</t>
  </si>
  <si>
    <t>Other</t>
  </si>
  <si>
    <t>Colluvial</t>
  </si>
  <si>
    <t>Discontinuous</t>
  </si>
  <si>
    <t>Shrubland</t>
  </si>
  <si>
    <t>Glaciolacustrine</t>
  </si>
  <si>
    <t>Isolated</t>
  </si>
  <si>
    <t>Lakes</t>
  </si>
  <si>
    <t>Glaciofluvial</t>
  </si>
  <si>
    <t>Medium</t>
  </si>
  <si>
    <t>Thick</t>
  </si>
  <si>
    <t>Snow and Ice</t>
  </si>
  <si>
    <t>Wetland</t>
  </si>
  <si>
    <t>None</t>
  </si>
  <si>
    <t>Urban</t>
  </si>
  <si>
    <t>Interior Platform</t>
  </si>
  <si>
    <t>Carbonate</t>
  </si>
  <si>
    <t>Evaporite</t>
  </si>
  <si>
    <t>Organic Deposits</t>
  </si>
  <si>
    <t>Cropland</t>
  </si>
  <si>
    <t>Alluvial</t>
  </si>
  <si>
    <t>Eolian</t>
  </si>
  <si>
    <t>Wetlands</t>
  </si>
  <si>
    <t>High</t>
  </si>
  <si>
    <t>Barren Land</t>
  </si>
  <si>
    <t>Canadian Shield</t>
  </si>
  <si>
    <t>Granitoids</t>
  </si>
  <si>
    <t>Gneiss</t>
  </si>
  <si>
    <t>Glaciolacustrine sediments</t>
  </si>
  <si>
    <t>Glaciofluvial sediments</t>
  </si>
  <si>
    <t xml:space="preserve">Continuous </t>
  </si>
  <si>
    <r>
      <t>δ</t>
    </r>
    <r>
      <rPr>
        <b/>
        <vertAlign val="superscript"/>
        <sz val="10"/>
        <color rgb="FF000000"/>
        <rFont val="Calibri"/>
        <family val="2"/>
        <scheme val="minor"/>
      </rPr>
      <t>13</t>
    </r>
    <r>
      <rPr>
        <b/>
        <sz val="10"/>
        <color rgb="FF000000"/>
        <rFont val="Calibri"/>
        <family val="2"/>
        <scheme val="minor"/>
      </rPr>
      <t>C-DOC</t>
    </r>
  </si>
  <si>
    <r>
      <t>δ</t>
    </r>
    <r>
      <rPr>
        <b/>
        <vertAlign val="superscript"/>
        <sz val="10"/>
        <color rgb="FF000000"/>
        <rFont val="Calibri"/>
        <family val="2"/>
        <scheme val="minor"/>
      </rPr>
      <t>13</t>
    </r>
    <r>
      <rPr>
        <b/>
        <sz val="10"/>
        <color rgb="FF000000"/>
        <rFont val="Calibri"/>
        <family val="2"/>
        <scheme val="minor"/>
      </rPr>
      <t>C-TOC</t>
    </r>
  </si>
  <si>
    <t>0‒5.0</t>
  </si>
  <si>
    <r>
      <t>0</t>
    </r>
    <r>
      <rPr>
        <b/>
        <sz val="10"/>
        <color rgb="FF000000"/>
        <rFont val="Calibri"/>
        <family val="2"/>
      </rPr>
      <t>‒2.5</t>
    </r>
  </si>
  <si>
    <r>
      <t>0</t>
    </r>
    <r>
      <rPr>
        <b/>
        <sz val="10"/>
        <color rgb="FF000000"/>
        <rFont val="Calibri"/>
        <family val="2"/>
      </rPr>
      <t>‒0.5</t>
    </r>
  </si>
  <si>
    <r>
      <t>0</t>
    </r>
    <r>
      <rPr>
        <b/>
        <sz val="10"/>
        <color rgb="FF000000"/>
        <rFont val="Calibri"/>
        <family val="2"/>
      </rPr>
      <t>‒4.0</t>
    </r>
  </si>
  <si>
    <r>
      <t>0</t>
    </r>
    <r>
      <rPr>
        <b/>
        <sz val="10"/>
        <color rgb="FF000000"/>
        <rFont val="Calibri"/>
        <family val="2"/>
      </rPr>
      <t>‒4.5</t>
    </r>
  </si>
  <si>
    <t>Summary of landscape properties of the three geological provinces in the MRB (Cordillera, Interior Platform, Canadian Shield), including landcover, bedrock type, surface material type, permafrost type.</t>
  </si>
  <si>
    <t>DOM optical properties</t>
  </si>
  <si>
    <r>
      <rPr>
        <i/>
        <sz val="11"/>
        <color theme="1"/>
        <rFont val="Calibri"/>
        <family val="2"/>
        <scheme val="minor"/>
      </rPr>
      <t>m</t>
    </r>
    <r>
      <rPr>
        <vertAlign val="subscript"/>
        <sz val="11"/>
        <color theme="1"/>
        <rFont val="Calibri"/>
        <family val="2"/>
        <scheme val="minor"/>
      </rPr>
      <t>SPM</t>
    </r>
  </si>
  <si>
    <t>MISSING INFO</t>
  </si>
  <si>
    <t>YR1</t>
  </si>
  <si>
    <t>YR2</t>
  </si>
  <si>
    <t>YR3</t>
  </si>
  <si>
    <t>YR4</t>
  </si>
  <si>
    <t>LR1</t>
  </si>
  <si>
    <t>LR2</t>
  </si>
  <si>
    <t>LR3</t>
  </si>
  <si>
    <t>LR4</t>
  </si>
  <si>
    <t>PR1</t>
  </si>
  <si>
    <t>PR2</t>
  </si>
  <si>
    <t>PR3</t>
  </si>
  <si>
    <t>PR4</t>
  </si>
  <si>
    <t>MR1</t>
  </si>
  <si>
    <t>MR2</t>
  </si>
  <si>
    <t>MR3</t>
  </si>
  <si>
    <t>MR4</t>
  </si>
  <si>
    <t>a254</t>
  </si>
  <si>
    <t>SSratio</t>
  </si>
  <si>
    <t>Abs254</t>
  </si>
  <si>
    <t>[DHg]</t>
  </si>
  <si>
    <r>
      <t>±</t>
    </r>
    <r>
      <rPr>
        <sz val="11"/>
        <color theme="1"/>
        <rFont val="Symbol"/>
        <family val="1"/>
        <charset val="2"/>
      </rPr>
      <t xml:space="preserve"> 1s</t>
    </r>
  </si>
  <si>
    <t>(ng/L)</t>
  </si>
  <si>
    <r>
      <t>±</t>
    </r>
    <r>
      <rPr>
        <sz val="11"/>
        <color theme="1"/>
        <rFont val="Symbol"/>
        <family val="1"/>
        <charset val="2"/>
      </rPr>
      <t xml:space="preserve"> 2s</t>
    </r>
  </si>
  <si>
    <r>
      <t>(</t>
    </r>
    <r>
      <rPr>
        <sz val="11"/>
        <color theme="1"/>
        <rFont val="Calibri"/>
        <family val="2"/>
      </rPr>
      <t>‰)</t>
    </r>
  </si>
  <si>
    <t>[SPM]</t>
  </si>
  <si>
    <t>(g)</t>
  </si>
  <si>
    <r>
      <t>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g/L)</t>
    </r>
  </si>
  <si>
    <t>[PHg]</t>
  </si>
  <si>
    <r>
      <t>UM-Almad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n</t>
    </r>
  </si>
  <si>
    <t>Since the filters collected in 2018 were of breakage at different degree, the mass concentrations data are not very exact,  especially the masked yellow .</t>
  </si>
  <si>
    <r>
      <t xml:space="preserve">(NIST SRM 8610, 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= 16)</t>
    </r>
  </si>
  <si>
    <r>
      <t>The 2</t>
    </r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 xml:space="preserve"> values of UM-Almadén Hg measurement were considered as the typical external uncertainties for the samples that were measured only once due to the limited sample concentrations (green masked).</t>
    </r>
  </si>
  <si>
    <t>Aqualog</t>
  </si>
  <si>
    <t>(cm-1)</t>
  </si>
  <si>
    <t>E2:E3</t>
  </si>
  <si>
    <t>Fluor</t>
  </si>
  <si>
    <t>index</t>
  </si>
  <si>
    <t>Freshness</t>
  </si>
  <si>
    <t>Humification</t>
  </si>
  <si>
    <t>UOC-10049</t>
  </si>
  <si>
    <t>UOC-10688</t>
  </si>
  <si>
    <t>UOC-11081</t>
  </si>
  <si>
    <t>UOC-10050</t>
  </si>
  <si>
    <t>UOC-10689</t>
  </si>
  <si>
    <t xml:space="preserve">UOC-11553 </t>
  </si>
  <si>
    <t>UOC-10217</t>
  </si>
  <si>
    <t>UOC-10691</t>
  </si>
  <si>
    <t>UOC-11079</t>
  </si>
  <si>
    <t xml:space="preserve">UOC-11555 </t>
  </si>
  <si>
    <t>UOC-10218</t>
  </si>
  <si>
    <t>UOC-10690</t>
  </si>
  <si>
    <t>UOC-11080</t>
  </si>
  <si>
    <t xml:space="preserve">UOC-11554 </t>
  </si>
  <si>
    <t>UOC-10157</t>
  </si>
  <si>
    <t>UOC-10631</t>
  </si>
  <si>
    <t>UOC-10914</t>
  </si>
  <si>
    <t>UOC-11488</t>
  </si>
  <si>
    <t>UOC-10158</t>
  </si>
  <si>
    <t>UOC-10632</t>
  </si>
  <si>
    <t>UOC-11485</t>
  </si>
  <si>
    <t>UOC-10236</t>
  </si>
  <si>
    <t>UOC-10676</t>
  </si>
  <si>
    <t>UOC-10912</t>
  </si>
  <si>
    <t>UOC-11487</t>
  </si>
  <si>
    <t>UOC-10237</t>
  </si>
  <si>
    <t>UOC-10677</t>
  </si>
  <si>
    <t>UOC-10913</t>
  </si>
  <si>
    <t>UOC-11486</t>
  </si>
  <si>
    <t>SUVA</t>
  </si>
  <si>
    <r>
      <rPr>
        <sz val="11"/>
        <color theme="1"/>
        <rFont val="Symbol"/>
        <family val="1"/>
        <charset val="2"/>
      </rPr>
      <t>d</t>
    </r>
    <r>
      <rPr>
        <vertAlign val="superscript"/>
        <sz val="11"/>
        <color theme="1"/>
        <rFont val="Calibri"/>
        <family val="2"/>
        <scheme val="minor"/>
      </rPr>
      <t>199</t>
    </r>
    <r>
      <rPr>
        <sz val="11"/>
        <color theme="1"/>
        <rFont val="Calibri"/>
        <family val="2"/>
        <scheme val="minor"/>
      </rPr>
      <t>DHg</t>
    </r>
  </si>
  <si>
    <r>
      <rPr>
        <sz val="11"/>
        <color theme="1"/>
        <rFont val="Symbol"/>
        <family val="1"/>
        <charset val="2"/>
      </rPr>
      <t>d</t>
    </r>
    <r>
      <rPr>
        <vertAlign val="superscript"/>
        <sz val="11"/>
        <color theme="1"/>
        <rFont val="Calibri"/>
        <family val="2"/>
        <scheme val="minor"/>
      </rPr>
      <t>200</t>
    </r>
    <r>
      <rPr>
        <sz val="11"/>
        <color theme="1"/>
        <rFont val="Calibri"/>
        <family val="2"/>
        <scheme val="minor"/>
      </rPr>
      <t>DHg</t>
    </r>
  </si>
  <si>
    <r>
      <rPr>
        <sz val="11"/>
        <color theme="1"/>
        <rFont val="Symbol"/>
        <family val="1"/>
        <charset val="2"/>
      </rPr>
      <t>d</t>
    </r>
    <r>
      <rPr>
        <vertAlign val="superscript"/>
        <sz val="11"/>
        <color theme="1"/>
        <rFont val="Calibri"/>
        <family val="2"/>
        <scheme val="minor"/>
      </rPr>
      <t>201</t>
    </r>
    <r>
      <rPr>
        <sz val="11"/>
        <color theme="1"/>
        <rFont val="Calibri"/>
        <family val="2"/>
        <scheme val="minor"/>
      </rPr>
      <t>DHg</t>
    </r>
  </si>
  <si>
    <r>
      <rPr>
        <sz val="11"/>
        <color theme="1"/>
        <rFont val="Symbol"/>
        <family val="1"/>
        <charset val="2"/>
      </rPr>
      <t>d</t>
    </r>
    <r>
      <rPr>
        <vertAlign val="superscript"/>
        <sz val="11"/>
        <color theme="1"/>
        <rFont val="Calibri"/>
        <family val="2"/>
        <scheme val="minor"/>
      </rPr>
      <t>202</t>
    </r>
    <r>
      <rPr>
        <sz val="11"/>
        <color theme="1"/>
        <rFont val="Calibri"/>
        <family val="2"/>
        <scheme val="minor"/>
      </rPr>
      <t>DHg</t>
    </r>
  </si>
  <si>
    <r>
      <rPr>
        <sz val="11"/>
        <color theme="1"/>
        <rFont val="Symbol"/>
        <family val="1"/>
        <charset val="2"/>
      </rPr>
      <t>d</t>
    </r>
    <r>
      <rPr>
        <vertAlign val="superscript"/>
        <sz val="11"/>
        <color theme="1"/>
        <rFont val="Calibri"/>
        <family val="2"/>
        <scheme val="minor"/>
      </rPr>
      <t>204</t>
    </r>
    <r>
      <rPr>
        <sz val="11"/>
        <color theme="1"/>
        <rFont val="Calibri"/>
        <family val="2"/>
        <scheme val="minor"/>
      </rPr>
      <t>DHg</t>
    </r>
  </si>
  <si>
    <r>
      <rPr>
        <sz val="11"/>
        <color theme="1"/>
        <rFont val="Symbol"/>
        <family val="1"/>
        <charset val="2"/>
      </rPr>
      <t>D</t>
    </r>
    <r>
      <rPr>
        <vertAlign val="superscript"/>
        <sz val="11"/>
        <color theme="1"/>
        <rFont val="Calibri"/>
        <family val="2"/>
        <scheme val="minor"/>
      </rPr>
      <t>199</t>
    </r>
    <r>
      <rPr>
        <sz val="11"/>
        <color theme="1"/>
        <rFont val="Calibri"/>
        <family val="2"/>
        <scheme val="minor"/>
      </rPr>
      <t>DHg</t>
    </r>
  </si>
  <si>
    <r>
      <rPr>
        <sz val="11"/>
        <color theme="1"/>
        <rFont val="Symbol"/>
        <family val="1"/>
        <charset val="2"/>
      </rPr>
      <t>D</t>
    </r>
    <r>
      <rPr>
        <vertAlign val="superscript"/>
        <sz val="11"/>
        <color theme="1"/>
        <rFont val="Calibri"/>
        <family val="2"/>
        <scheme val="minor"/>
      </rPr>
      <t>200</t>
    </r>
    <r>
      <rPr>
        <sz val="11"/>
        <color theme="1"/>
        <rFont val="Calibri"/>
        <family val="2"/>
        <scheme val="minor"/>
      </rPr>
      <t>DHg</t>
    </r>
  </si>
  <si>
    <r>
      <rPr>
        <sz val="11"/>
        <color theme="1"/>
        <rFont val="Symbol"/>
        <family val="1"/>
        <charset val="2"/>
      </rPr>
      <t>D</t>
    </r>
    <r>
      <rPr>
        <vertAlign val="superscript"/>
        <sz val="11"/>
        <color theme="1"/>
        <rFont val="Calibri"/>
        <family val="2"/>
        <scheme val="minor"/>
      </rPr>
      <t>201</t>
    </r>
    <r>
      <rPr>
        <sz val="11"/>
        <color theme="1"/>
        <rFont val="Calibri"/>
        <family val="2"/>
        <scheme val="minor"/>
      </rPr>
      <t>DHg</t>
    </r>
  </si>
  <si>
    <r>
      <rPr>
        <sz val="11"/>
        <color theme="1"/>
        <rFont val="Symbol"/>
        <family val="1"/>
        <charset val="2"/>
      </rPr>
      <t>D</t>
    </r>
    <r>
      <rPr>
        <vertAlign val="superscript"/>
        <sz val="11"/>
        <color theme="1"/>
        <rFont val="Calibri"/>
        <family val="2"/>
        <scheme val="minor"/>
      </rPr>
      <t>204</t>
    </r>
    <r>
      <rPr>
        <sz val="11"/>
        <color theme="1"/>
        <rFont val="Calibri"/>
        <family val="2"/>
        <scheme val="minor"/>
      </rPr>
      <t>DHg</t>
    </r>
  </si>
  <si>
    <r>
      <rPr>
        <sz val="11"/>
        <color theme="1"/>
        <rFont val="Symbol"/>
        <family val="1"/>
        <charset val="2"/>
      </rPr>
      <t>d</t>
    </r>
    <r>
      <rPr>
        <vertAlign val="superscript"/>
        <sz val="11"/>
        <color theme="1"/>
        <rFont val="Calibri"/>
        <family val="2"/>
        <scheme val="minor"/>
      </rPr>
      <t>199</t>
    </r>
    <r>
      <rPr>
        <sz val="11"/>
        <color theme="1"/>
        <rFont val="Calibri"/>
        <family val="2"/>
        <scheme val="minor"/>
      </rPr>
      <t>PHg</t>
    </r>
  </si>
  <si>
    <r>
      <rPr>
        <sz val="11"/>
        <color theme="1"/>
        <rFont val="Symbol"/>
        <family val="1"/>
        <charset val="2"/>
      </rPr>
      <t>d</t>
    </r>
    <r>
      <rPr>
        <vertAlign val="superscript"/>
        <sz val="11"/>
        <color theme="1"/>
        <rFont val="Calibri"/>
        <family val="2"/>
        <scheme val="minor"/>
      </rPr>
      <t>200</t>
    </r>
    <r>
      <rPr>
        <sz val="11"/>
        <color theme="1"/>
        <rFont val="Calibri"/>
        <family val="2"/>
        <scheme val="minor"/>
      </rPr>
      <t>PHg</t>
    </r>
  </si>
  <si>
    <r>
      <rPr>
        <sz val="11"/>
        <color theme="1"/>
        <rFont val="Symbol"/>
        <family val="1"/>
        <charset val="2"/>
      </rPr>
      <t>d</t>
    </r>
    <r>
      <rPr>
        <vertAlign val="superscript"/>
        <sz val="11"/>
        <color theme="1"/>
        <rFont val="Calibri"/>
        <family val="2"/>
        <scheme val="minor"/>
      </rPr>
      <t>201</t>
    </r>
    <r>
      <rPr>
        <sz val="11"/>
        <color theme="1"/>
        <rFont val="Calibri"/>
        <family val="2"/>
        <scheme val="minor"/>
      </rPr>
      <t>PHg</t>
    </r>
  </si>
  <si>
    <r>
      <rPr>
        <sz val="11"/>
        <color theme="1"/>
        <rFont val="Symbol"/>
        <family val="1"/>
        <charset val="2"/>
      </rPr>
      <t>d</t>
    </r>
    <r>
      <rPr>
        <vertAlign val="superscript"/>
        <sz val="11"/>
        <color theme="1"/>
        <rFont val="Calibri"/>
        <family val="2"/>
        <scheme val="minor"/>
      </rPr>
      <t>202</t>
    </r>
    <r>
      <rPr>
        <sz val="11"/>
        <color theme="1"/>
        <rFont val="Calibri"/>
        <family val="2"/>
        <scheme val="minor"/>
      </rPr>
      <t>PHg</t>
    </r>
  </si>
  <si>
    <r>
      <rPr>
        <sz val="11"/>
        <color theme="1"/>
        <rFont val="Symbol"/>
        <family val="1"/>
        <charset val="2"/>
      </rPr>
      <t>d</t>
    </r>
    <r>
      <rPr>
        <vertAlign val="superscript"/>
        <sz val="11"/>
        <color theme="1"/>
        <rFont val="Calibri"/>
        <family val="2"/>
        <scheme val="minor"/>
      </rPr>
      <t>204</t>
    </r>
    <r>
      <rPr>
        <sz val="11"/>
        <color theme="1"/>
        <rFont val="Calibri"/>
        <family val="2"/>
        <scheme val="minor"/>
      </rPr>
      <t>PHg</t>
    </r>
  </si>
  <si>
    <r>
      <rPr>
        <sz val="11"/>
        <color theme="1"/>
        <rFont val="Symbol"/>
        <family val="1"/>
        <charset val="2"/>
      </rPr>
      <t>D</t>
    </r>
    <r>
      <rPr>
        <vertAlign val="superscript"/>
        <sz val="11"/>
        <color theme="1"/>
        <rFont val="Calibri"/>
        <family val="2"/>
        <scheme val="minor"/>
      </rPr>
      <t>199</t>
    </r>
    <r>
      <rPr>
        <sz val="11"/>
        <color theme="1"/>
        <rFont val="Calibri"/>
        <family val="2"/>
        <scheme val="minor"/>
      </rPr>
      <t>PHg</t>
    </r>
  </si>
  <si>
    <r>
      <rPr>
        <sz val="11"/>
        <color theme="1"/>
        <rFont val="Symbol"/>
        <family val="1"/>
        <charset val="2"/>
      </rPr>
      <t>D</t>
    </r>
    <r>
      <rPr>
        <vertAlign val="superscript"/>
        <sz val="11"/>
        <color theme="1"/>
        <rFont val="Calibri"/>
        <family val="2"/>
        <scheme val="minor"/>
      </rPr>
      <t>200</t>
    </r>
    <r>
      <rPr>
        <sz val="11"/>
        <color theme="1"/>
        <rFont val="Calibri"/>
        <family val="2"/>
        <scheme val="minor"/>
      </rPr>
      <t>PHg</t>
    </r>
  </si>
  <si>
    <r>
      <rPr>
        <sz val="11"/>
        <color theme="1"/>
        <rFont val="Symbol"/>
        <family val="1"/>
        <charset val="2"/>
      </rPr>
      <t>D</t>
    </r>
    <r>
      <rPr>
        <vertAlign val="superscript"/>
        <sz val="11"/>
        <color theme="1"/>
        <rFont val="Calibri"/>
        <family val="2"/>
        <scheme val="minor"/>
      </rPr>
      <t>201</t>
    </r>
    <r>
      <rPr>
        <sz val="11"/>
        <color theme="1"/>
        <rFont val="Calibri"/>
        <family val="2"/>
        <scheme val="minor"/>
      </rPr>
      <t>PHg</t>
    </r>
  </si>
  <si>
    <r>
      <rPr>
        <sz val="11"/>
        <color theme="1"/>
        <rFont val="Symbol"/>
        <family val="1"/>
        <charset val="2"/>
      </rPr>
      <t>D</t>
    </r>
    <r>
      <rPr>
        <vertAlign val="superscript"/>
        <sz val="11"/>
        <color theme="1"/>
        <rFont val="Calibri"/>
        <family val="2"/>
        <scheme val="minor"/>
      </rPr>
      <t>204</t>
    </r>
    <r>
      <rPr>
        <sz val="11"/>
        <color theme="1"/>
        <rFont val="Calibri"/>
        <family val="2"/>
        <scheme val="minor"/>
      </rPr>
      <t>PHg</t>
    </r>
  </si>
  <si>
    <t>Date</t>
  </si>
  <si>
    <t>Filtration &amp; Analysis</t>
  </si>
  <si>
    <t xml:space="preserve">Sample </t>
  </si>
  <si>
    <t>Site name</t>
  </si>
  <si>
    <t>NT18-17A</t>
  </si>
  <si>
    <t>NT18-2</t>
  </si>
  <si>
    <t>Fluor 
index</t>
  </si>
  <si>
    <t>Freshness 
index</t>
  </si>
  <si>
    <t>Humification 
index</t>
  </si>
  <si>
    <t>Re-analysis
 date</t>
  </si>
  <si>
    <t>Flourescence, freshness and humufication index of samples that were re-analyzed one or two times after 1-2 months.</t>
  </si>
  <si>
    <t>% Absorbance units were converted to absorption coefficients as follows:</t>
  </si>
  <si>
    <t>% a = 2:303A/l where a absorption coefficient (m21), A absorbance,</t>
  </si>
  <si>
    <t>% and l path length (m).</t>
  </si>
  <si>
    <t>% We use 1 cm path length cuvette</t>
  </si>
  <si>
    <t>% E2:E3 ratio indicator of molecular weight</t>
  </si>
  <si>
    <t>% Spectral slope as in Helms et al</t>
  </si>
  <si>
    <t>% Slopes are reported as positive numbers to follow the</t>
  </si>
  <si>
    <t>% mathematical convention of fitting to an exponential decay</t>
  </si>
  <si>
    <t>% (Eq. 1). Thus, higher (or steeper) slopes indicate a more</t>
  </si>
  <si>
    <t>% rapid decrease in absorption with increasing wavelength.</t>
  </si>
  <si>
    <t>% The ranges, 275–295 nm and 350–400 nm, were chosen</t>
  </si>
  <si>
    <t>% because the first derivative of natural-log spectra indicated</t>
  </si>
  <si>
    <t>% that the greatest variations in S from a variety of samples</t>
  </si>
  <si>
    <t>% (marsh, riverine, estuarine, coastal, and open ocean)</t>
  </si>
  <si>
    <t>% occurred within the narrow bands of 275–295 nm and</t>
  </si>
  <si>
    <t>% 350–400 nm. The slope ratio or SR was calculated as the ratio of S275–295 to S350–400.</t>
  </si>
  <si>
    <t>near shore</t>
  </si>
  <si>
    <t>through river ice</t>
  </si>
  <si>
    <t>Table 1: Summary of landscape properties of the three geological provinces in the MRB (Cordillera, Interior Platform, Canadian Shield), including landcover, bedrock type, surface material type, permafrost type.</t>
  </si>
  <si>
    <t>Table 2: Sample collection and basic water properties</t>
  </si>
  <si>
    <t>Table 3: Carbon isotope analyses of organic matter in river water (DOC, POC)</t>
  </si>
  <si>
    <t>Table 4: Catchment properties</t>
  </si>
  <si>
    <t>Table 6: DOM optical properties</t>
  </si>
  <si>
    <t>Table 5: Concentration and Isotope Ratio of Hg</t>
  </si>
  <si>
    <t>Table 1</t>
  </si>
  <si>
    <t xml:space="preserve">Table 2 </t>
  </si>
  <si>
    <t>Table 3</t>
  </si>
  <si>
    <t>Table 4</t>
  </si>
  <si>
    <t>Table 5</t>
  </si>
  <si>
    <t>Table 6</t>
  </si>
  <si>
    <t>Concentration and Isotope Ratio of Hg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</si>
</sst>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0.0000"/>
    <numFmt numFmtId="166" formatCode="0.00_ ;\-0.00\ "/>
    <numFmt numFmtId="167" formatCode="0.000_ ;\-0.000\ "/>
    <numFmt numFmtId="168" formatCode="0.0_ ;\-0.0\ "/>
    <numFmt numFmtId="169" formatCode="###0;###0"/>
    <numFmt numFmtId="170" formatCode="[$-409]d/mmm/yy;@"/>
  </numFmts>
  <fonts count="5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 (Body)"/>
    </font>
    <font>
      <sz val="10"/>
      <color rgb="FF000000"/>
      <name val="Calibri"/>
      <family val="2"/>
    </font>
    <font>
      <sz val="10"/>
      <color rgb="FF000000"/>
      <name val="Symbol"/>
      <family val="1"/>
      <charset val="2"/>
    </font>
    <font>
      <vertAlign val="superscript"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sz val="9"/>
      <color indexed="8"/>
      <name val="Arial"/>
      <family val="2"/>
    </font>
    <font>
      <b/>
      <vertAlign val="subscript"/>
      <sz val="9"/>
      <color indexed="8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i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vertAlign val="subscript"/>
      <sz val="10"/>
      <color rgb="FF000000"/>
      <name val="Calibri"/>
      <family val="2"/>
      <scheme val="minor"/>
    </font>
    <font>
      <sz val="10"/>
      <name val="Calibri"/>
      <family val="2"/>
      <charset val="1"/>
    </font>
    <font>
      <sz val="10"/>
      <color theme="1"/>
      <name val="Calibri"/>
      <family val="2"/>
      <charset val="1"/>
      <scheme val="minor"/>
    </font>
    <font>
      <sz val="10"/>
      <name val="Calibri"/>
      <family val="2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1"/>
      <charset val="2"/>
      <scheme val="minor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</font>
    <font>
      <sz val="8"/>
      <color rgb="FF000000"/>
      <name val="Times New Roman"/>
      <family val="1"/>
    </font>
    <font>
      <sz val="10"/>
      <name val="Calibri (Body)"/>
    </font>
    <font>
      <b/>
      <sz val="10"/>
      <color rgb="FF000000"/>
      <name val="Calibri"/>
      <family val="2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1"/>
      <charset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6">
    <xf numFmtId="0" fontId="0" fillId="0" borderId="0" xfId="0"/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1" fillId="0" borderId="0" xfId="0" applyFont="1" applyFill="1"/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/>
    <xf numFmtId="15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9" fillId="0" borderId="0" xfId="0" applyFont="1" applyFill="1"/>
    <xf numFmtId="2" fontId="4" fillId="0" borderId="0" xfId="0" applyNumberFormat="1" applyFont="1" applyFill="1"/>
    <xf numFmtId="164" fontId="4" fillId="0" borderId="0" xfId="0" applyNumberFormat="1" applyFont="1" applyFill="1" applyAlignment="1">
      <alignment wrapText="1"/>
    </xf>
    <xf numFmtId="2" fontId="2" fillId="0" borderId="0" xfId="0" applyNumberFormat="1" applyFont="1" applyFill="1"/>
    <xf numFmtId="164" fontId="2" fillId="0" borderId="0" xfId="0" applyNumberFormat="1" applyFont="1" applyFill="1" applyAlignment="1">
      <alignment wrapText="1"/>
    </xf>
    <xf numFmtId="0" fontId="2" fillId="0" borderId="0" xfId="0" applyFont="1" applyFill="1"/>
    <xf numFmtId="16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5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9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0" fillId="0" borderId="0" xfId="0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Alignment="1">
      <alignment horizontal="center" wrapText="1"/>
    </xf>
    <xf numFmtId="164" fontId="5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164" fontId="4" fillId="0" borderId="0" xfId="0" applyNumberFormat="1" applyFont="1" applyFill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7" fillId="0" borderId="0" xfId="0" applyNumberFormat="1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19" fillId="0" borderId="0" xfId="0" applyFont="1"/>
    <xf numFmtId="0" fontId="7" fillId="0" borderId="0" xfId="0" applyFont="1" applyFill="1" applyBorder="1" applyAlignment="1"/>
    <xf numFmtId="2" fontId="7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5" fillId="0" borderId="0" xfId="0" applyFont="1" applyFill="1" applyAlignment="1">
      <alignment vertical="center"/>
    </xf>
    <xf numFmtId="15" fontId="4" fillId="0" borderId="0" xfId="0" quotePrefix="1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5" fontId="7" fillId="0" borderId="0" xfId="0" applyNumberFormat="1" applyFont="1" applyBorder="1" applyAlignment="1">
      <alignment horizontal="center"/>
    </xf>
    <xf numFmtId="15" fontId="7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" fillId="0" borderId="0" xfId="0" applyFont="1"/>
    <xf numFmtId="3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2" fontId="34" fillId="0" borderId="0" xfId="0" applyNumberFormat="1" applyFont="1" applyFill="1" applyBorder="1" applyAlignment="1">
      <alignment horizontal="center" vertical="top"/>
    </xf>
    <xf numFmtId="2" fontId="34" fillId="0" borderId="0" xfId="0" applyNumberFormat="1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Fill="1" applyAlignment="1">
      <alignment horizontal="center"/>
    </xf>
    <xf numFmtId="0" fontId="16" fillId="0" borderId="0" xfId="0" applyFont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2" fontId="36" fillId="0" borderId="0" xfId="0" quotePrefix="1" applyNumberFormat="1" applyFont="1" applyFill="1" applyBorder="1" applyAlignment="1">
      <alignment horizontal="center"/>
    </xf>
    <xf numFmtId="2" fontId="35" fillId="0" borderId="0" xfId="0" applyNumberFormat="1" applyFont="1" applyFill="1" applyAlignment="1">
      <alignment horizontal="center"/>
    </xf>
    <xf numFmtId="0" fontId="37" fillId="0" borderId="0" xfId="0" applyFont="1"/>
    <xf numFmtId="1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7" fillId="0" borderId="1" xfId="0" applyFont="1" applyBorder="1"/>
    <xf numFmtId="0" fontId="6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64" fontId="7" fillId="0" borderId="0" xfId="0" applyNumberFormat="1" applyFont="1" applyFill="1" applyAlignment="1">
      <alignment horizontal="center"/>
    </xf>
    <xf numFmtId="0" fontId="0" fillId="0" borderId="1" xfId="0" applyBorder="1"/>
    <xf numFmtId="0" fontId="0" fillId="0" borderId="2" xfId="0" applyBorder="1"/>
    <xf numFmtId="0" fontId="40" fillId="0" borderId="0" xfId="0" applyFont="1"/>
    <xf numFmtId="0" fontId="40" fillId="2" borderId="9" xfId="0" applyFont="1" applyFill="1" applyBorder="1" applyAlignment="1">
      <alignment vertical="center"/>
    </xf>
    <xf numFmtId="0" fontId="41" fillId="2" borderId="8" xfId="0" applyFont="1" applyFill="1" applyBorder="1" applyAlignment="1">
      <alignment horizontal="center" vertical="center"/>
    </xf>
    <xf numFmtId="0" fontId="41" fillId="2" borderId="10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9" fontId="41" fillId="0" borderId="0" xfId="0" applyNumberFormat="1" applyFont="1" applyAlignment="1">
      <alignment horizontal="center" vertical="center"/>
    </xf>
    <xf numFmtId="9" fontId="41" fillId="0" borderId="12" xfId="0" applyNumberFormat="1" applyFont="1" applyBorder="1" applyAlignment="1">
      <alignment horizontal="center" vertical="center"/>
    </xf>
    <xf numFmtId="10" fontId="41" fillId="0" borderId="0" xfId="0" applyNumberFormat="1" applyFont="1" applyAlignment="1">
      <alignment horizontal="center" vertical="center"/>
    </xf>
    <xf numFmtId="10" fontId="41" fillId="0" borderId="0" xfId="0" applyNumberFormat="1" applyFont="1" applyAlignment="1">
      <alignment vertical="center"/>
    </xf>
    <xf numFmtId="0" fontId="41" fillId="2" borderId="13" xfId="0" applyFont="1" applyFill="1" applyBorder="1" applyAlignment="1">
      <alignment vertical="center"/>
    </xf>
    <xf numFmtId="0" fontId="41" fillId="2" borderId="6" xfId="0" applyFont="1" applyFill="1" applyBorder="1" applyAlignment="1">
      <alignment vertical="center"/>
    </xf>
    <xf numFmtId="0" fontId="41" fillId="2" borderId="6" xfId="0" applyFont="1" applyFill="1" applyBorder="1" applyAlignment="1">
      <alignment horizontal="center" vertical="center"/>
    </xf>
    <xf numFmtId="0" fontId="41" fillId="2" borderId="14" xfId="0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8" xfId="0" applyFont="1" applyBorder="1" applyAlignment="1">
      <alignment vertical="center"/>
    </xf>
    <xf numFmtId="10" fontId="41" fillId="0" borderId="8" xfId="0" applyNumberFormat="1" applyFont="1" applyBorder="1" applyAlignment="1">
      <alignment horizontal="center" vertical="center"/>
    </xf>
    <xf numFmtId="0" fontId="40" fillId="0" borderId="8" xfId="0" applyFont="1" applyBorder="1"/>
    <xf numFmtId="9" fontId="41" fillId="0" borderId="10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5" fontId="42" fillId="0" borderId="0" xfId="0" applyNumberFormat="1" applyFont="1" applyFill="1" applyAlignment="1">
      <alignment horizontal="center" vertical="center"/>
    </xf>
    <xf numFmtId="15" fontId="6" fillId="0" borderId="0" xfId="0" applyNumberFormat="1" applyFont="1" applyFill="1" applyAlignment="1">
      <alignment horizontal="center" vertical="center"/>
    </xf>
    <xf numFmtId="166" fontId="0" fillId="0" borderId="0" xfId="0" applyNumberFormat="1" applyAlignment="1">
      <alignment horizontal="right" vertical="center" wrapText="1"/>
    </xf>
    <xf numFmtId="166" fontId="0" fillId="0" borderId="0" xfId="0" applyNumberFormat="1" applyAlignment="1">
      <alignment vertical="center" wrapText="1"/>
    </xf>
    <xf numFmtId="167" fontId="0" fillId="3" borderId="0" xfId="0" applyNumberFormat="1" applyFill="1" applyAlignment="1">
      <alignment horizontal="right"/>
    </xf>
    <xf numFmtId="168" fontId="0" fillId="3" borderId="0" xfId="0" applyNumberFormat="1" applyFill="1" applyAlignment="1">
      <alignment horizontal="right"/>
    </xf>
    <xf numFmtId="166" fontId="0" fillId="0" borderId="0" xfId="0" applyNumberFormat="1" applyAlignment="1">
      <alignment horizontal="right"/>
    </xf>
    <xf numFmtId="166" fontId="0" fillId="4" borderId="0" xfId="0" applyNumberFormat="1" applyFill="1" applyAlignment="1">
      <alignment vertical="center" wrapText="1"/>
    </xf>
    <xf numFmtId="2" fontId="0" fillId="0" borderId="0" xfId="0" applyNumberFormat="1" applyAlignment="1">
      <alignment vertical="center" wrapText="1"/>
    </xf>
    <xf numFmtId="167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166" fontId="0" fillId="5" borderId="0" xfId="0" applyNumberFormat="1" applyFill="1" applyAlignment="1">
      <alignment horizontal="right" vertical="center" wrapText="1"/>
    </xf>
    <xf numFmtId="2" fontId="0" fillId="0" borderId="0" xfId="0" applyNumberFormat="1" applyAlignment="1">
      <alignment horizontal="right" vertical="center" wrapText="1"/>
    </xf>
    <xf numFmtId="166" fontId="0" fillId="4" borderId="0" xfId="0" applyNumberFormat="1" applyFill="1" applyAlignment="1">
      <alignment horizontal="right" vertical="center" wrapText="1"/>
    </xf>
    <xf numFmtId="2" fontId="0" fillId="0" borderId="0" xfId="0" applyNumberFormat="1" applyAlignment="1">
      <alignment horizontal="right"/>
    </xf>
    <xf numFmtId="166" fontId="0" fillId="0" borderId="1" xfId="0" applyNumberFormat="1" applyBorder="1" applyAlignment="1">
      <alignment horizontal="right" vertical="center" wrapText="1"/>
    </xf>
    <xf numFmtId="166" fontId="0" fillId="0" borderId="1" xfId="0" applyNumberFormat="1" applyBorder="1" applyAlignment="1">
      <alignment vertical="center" wrapText="1"/>
    </xf>
    <xf numFmtId="167" fontId="0" fillId="0" borderId="1" xfId="0" applyNumberFormat="1" applyBorder="1" applyAlignment="1">
      <alignment horizontal="right"/>
    </xf>
    <xf numFmtId="168" fontId="0" fillId="0" borderId="1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6" fontId="0" fillId="5" borderId="0" xfId="0" applyNumberFormat="1" applyFill="1" applyAlignment="1">
      <alignment vertical="center" wrapText="1"/>
    </xf>
    <xf numFmtId="166" fontId="0" fillId="5" borderId="0" xfId="0" applyNumberFormat="1" applyFill="1" applyAlignment="1">
      <alignment horizontal="right"/>
    </xf>
    <xf numFmtId="0" fontId="0" fillId="3" borderId="0" xfId="0" applyFill="1" applyAlignment="1">
      <alignment horizontal="center"/>
    </xf>
    <xf numFmtId="166" fontId="0" fillId="0" borderId="0" xfId="0" applyNumberFormat="1" applyAlignment="1">
      <alignment horizontal="left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167" fontId="0" fillId="0" borderId="0" xfId="0" applyNumberFormat="1" applyAlignment="1">
      <alignment horizontal="center" vertical="center" wrapText="1"/>
    </xf>
    <xf numFmtId="168" fontId="0" fillId="0" borderId="0" xfId="0" applyNumberFormat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left" vertical="center" wrapText="1"/>
    </xf>
    <xf numFmtId="167" fontId="0" fillId="0" borderId="0" xfId="0" applyNumberFormat="1" applyFill="1" applyBorder="1" applyAlignment="1">
      <alignment horizontal="center" vertical="center" wrapText="1"/>
    </xf>
    <xf numFmtId="168" fontId="0" fillId="0" borderId="0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167" fontId="0" fillId="3" borderId="0" xfId="0" applyNumberFormat="1" applyFill="1"/>
    <xf numFmtId="166" fontId="0" fillId="3" borderId="0" xfId="0" applyNumberFormat="1" applyFill="1" applyAlignment="1">
      <alignment horizontal="right" vertical="center" wrapText="1"/>
    </xf>
    <xf numFmtId="166" fontId="0" fillId="3" borderId="0" xfId="0" applyNumberForma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1" fillId="0" borderId="18" xfId="0" applyFont="1" applyFill="1" applyBorder="1"/>
    <xf numFmtId="0" fontId="1" fillId="0" borderId="0" xfId="0" applyFont="1" applyFill="1" applyBorder="1"/>
    <xf numFmtId="0" fontId="1" fillId="0" borderId="19" xfId="0" applyFont="1" applyFill="1" applyBorder="1"/>
    <xf numFmtId="0" fontId="0" fillId="0" borderId="0" xfId="0" applyFill="1" applyBorder="1"/>
    <xf numFmtId="0" fontId="0" fillId="0" borderId="17" xfId="0" applyBorder="1"/>
    <xf numFmtId="0" fontId="0" fillId="0" borderId="2" xfId="0" applyFill="1" applyBorder="1"/>
    <xf numFmtId="0" fontId="0" fillId="0" borderId="17" xfId="0" applyFill="1" applyBorder="1"/>
    <xf numFmtId="0" fontId="0" fillId="0" borderId="19" xfId="0" applyBorder="1"/>
    <xf numFmtId="0" fontId="0" fillId="0" borderId="16" xfId="0" applyBorder="1"/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166" fontId="0" fillId="0" borderId="19" xfId="0" applyNumberFormat="1" applyBorder="1" applyAlignment="1">
      <alignment horizontal="left"/>
    </xf>
    <xf numFmtId="0" fontId="4" fillId="0" borderId="20" xfId="0" applyFont="1" applyFill="1" applyBorder="1" applyAlignment="1">
      <alignment vertical="center"/>
    </xf>
    <xf numFmtId="166" fontId="0" fillId="0" borderId="21" xfId="0" applyNumberForma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65" fontId="47" fillId="0" borderId="0" xfId="0" applyNumberFormat="1" applyFont="1" applyAlignment="1">
      <alignment horizontal="center" wrapText="1"/>
    </xf>
    <xf numFmtId="165" fontId="48" fillId="0" borderId="0" xfId="0" applyNumberFormat="1" applyFont="1" applyAlignment="1">
      <alignment horizontal="center" vertical="top" wrapText="1"/>
    </xf>
    <xf numFmtId="0" fontId="0" fillId="6" borderId="0" xfId="0" applyFill="1"/>
    <xf numFmtId="165" fontId="48" fillId="0" borderId="0" xfId="0" applyNumberFormat="1" applyFont="1" applyAlignment="1">
      <alignment horizontal="left" vertical="top" wrapText="1"/>
    </xf>
    <xf numFmtId="165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2" fontId="47" fillId="0" borderId="0" xfId="0" applyNumberFormat="1" applyFont="1" applyAlignment="1">
      <alignment horizontal="center" wrapText="1"/>
    </xf>
    <xf numFmtId="2" fontId="48" fillId="0" borderId="0" xfId="0" applyNumberFormat="1" applyFont="1" applyAlignment="1">
      <alignment horizontal="center" vertical="top" wrapText="1"/>
    </xf>
    <xf numFmtId="1" fontId="48" fillId="0" borderId="0" xfId="0" applyNumberFormat="1" applyFont="1" applyAlignment="1">
      <alignment horizontal="center" vertical="top" wrapText="1"/>
    </xf>
    <xf numFmtId="169" fontId="48" fillId="0" borderId="0" xfId="0" applyNumberFormat="1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3" fontId="47" fillId="0" borderId="0" xfId="0" applyNumberFormat="1" applyFont="1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48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wrapText="1"/>
    </xf>
    <xf numFmtId="0" fontId="3" fillId="0" borderId="22" xfId="0" applyFont="1" applyBorder="1"/>
    <xf numFmtId="0" fontId="3" fillId="0" borderId="22" xfId="0" applyFont="1" applyBorder="1" applyAlignment="1">
      <alignment horizontal="right"/>
    </xf>
    <xf numFmtId="0" fontId="3" fillId="0" borderId="22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 wrapText="1"/>
    </xf>
    <xf numFmtId="2" fontId="49" fillId="0" borderId="0" xfId="0" applyNumberFormat="1" applyFont="1" applyAlignment="1">
      <alignment horizontal="right"/>
    </xf>
    <xf numFmtId="164" fontId="0" fillId="5" borderId="0" xfId="0" applyNumberFormat="1" applyFill="1"/>
    <xf numFmtId="166" fontId="0" fillId="0" borderId="0" xfId="0" applyNumberFormat="1" applyBorder="1" applyAlignment="1">
      <alignment horizontal="left"/>
    </xf>
    <xf numFmtId="170" fontId="47" fillId="0" borderId="0" xfId="0" quotePrefix="1" applyNumberFormat="1" applyFont="1" applyAlignment="1">
      <alignment horizontal="center" wrapText="1"/>
    </xf>
    <xf numFmtId="170" fontId="47" fillId="0" borderId="0" xfId="0" applyNumberFormat="1" applyFont="1" applyAlignment="1">
      <alignment horizontal="center" wrapText="1"/>
    </xf>
    <xf numFmtId="170" fontId="0" fillId="0" borderId="0" xfId="0" quotePrefix="1" applyNumberFormat="1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 wrapText="1"/>
    </xf>
    <xf numFmtId="0" fontId="0" fillId="6" borderId="0" xfId="0" applyFill="1" applyAlignment="1">
      <alignment horizontal="center"/>
    </xf>
    <xf numFmtId="164" fontId="2" fillId="0" borderId="0" xfId="0" applyNumberFormat="1" applyFont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2" fontId="49" fillId="0" borderId="0" xfId="0" applyNumberFormat="1" applyFont="1" applyAlignment="1">
      <alignment horizontal="center"/>
    </xf>
    <xf numFmtId="164" fontId="49" fillId="0" borderId="0" xfId="0" applyNumberFormat="1" applyFont="1" applyAlignment="1">
      <alignment horizontal="center"/>
    </xf>
    <xf numFmtId="164" fontId="0" fillId="5" borderId="0" xfId="0" applyNumberFormat="1" applyFill="1" applyAlignment="1">
      <alignment horizontal="center"/>
    </xf>
    <xf numFmtId="2" fontId="2" fillId="0" borderId="0" xfId="0" applyNumberFormat="1" applyFont="1" applyAlignment="1">
      <alignment wrapText="1"/>
    </xf>
    <xf numFmtId="2" fontId="3" fillId="0" borderId="22" xfId="0" applyNumberFormat="1" applyFont="1" applyBorder="1"/>
    <xf numFmtId="2" fontId="3" fillId="0" borderId="22" xfId="0" applyNumberFormat="1" applyFont="1" applyBorder="1" applyAlignment="1">
      <alignment horizontal="right"/>
    </xf>
    <xf numFmtId="2" fontId="3" fillId="0" borderId="0" xfId="0" applyNumberFormat="1" applyFont="1" applyAlignment="1">
      <alignment wrapText="1"/>
    </xf>
    <xf numFmtId="2" fontId="2" fillId="0" borderId="3" xfId="0" applyNumberFormat="1" applyFont="1" applyBorder="1" applyAlignment="1">
      <alignment horizontal="right" wrapText="1"/>
    </xf>
    <xf numFmtId="164" fontId="3" fillId="0" borderId="22" xfId="0" applyNumberFormat="1" applyFont="1" applyBorder="1"/>
    <xf numFmtId="164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 wrapText="1"/>
    </xf>
    <xf numFmtId="1" fontId="2" fillId="0" borderId="0" xfId="0" applyNumberFormat="1" applyFont="1" applyAlignment="1">
      <alignment horizontal="right" wrapText="1"/>
    </xf>
    <xf numFmtId="1" fontId="3" fillId="0" borderId="22" xfId="0" applyNumberFormat="1" applyFont="1" applyBorder="1"/>
    <xf numFmtId="164" fontId="2" fillId="0" borderId="3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22" xfId="0" applyBorder="1" applyAlignment="1">
      <alignment horizontal="right"/>
    </xf>
    <xf numFmtId="164" fontId="3" fillId="0" borderId="0" xfId="0" applyNumberFormat="1" applyFont="1" applyAlignment="1">
      <alignment wrapText="1"/>
    </xf>
    <xf numFmtId="164" fontId="2" fillId="0" borderId="3" xfId="0" applyNumberFormat="1" applyFont="1" applyBorder="1" applyAlignment="1">
      <alignment horizontal="right" wrapText="1"/>
    </xf>
    <xf numFmtId="164" fontId="2" fillId="0" borderId="23" xfId="0" applyNumberFormat="1" applyFont="1" applyBorder="1" applyAlignment="1">
      <alignment horizontal="right" wrapText="1"/>
    </xf>
    <xf numFmtId="164" fontId="2" fillId="0" borderId="0" xfId="0" applyNumberFormat="1" applyFont="1" applyAlignment="1">
      <alignment horizontal="right" wrapText="1"/>
    </xf>
    <xf numFmtId="2" fontId="50" fillId="0" borderId="0" xfId="0" applyNumberFormat="1" applyFont="1" applyAlignment="1">
      <alignment horizontal="right"/>
    </xf>
    <xf numFmtId="2" fontId="50" fillId="5" borderId="0" xfId="0" applyNumberFormat="1" applyFont="1" applyFill="1" applyAlignment="1">
      <alignment horizontal="right"/>
    </xf>
    <xf numFmtId="2" fontId="0" fillId="0" borderId="0" xfId="0" applyNumberFormat="1"/>
    <xf numFmtId="170" fontId="47" fillId="0" borderId="0" xfId="0" quotePrefix="1" applyNumberFormat="1" applyFont="1" applyBorder="1" applyAlignment="1">
      <alignment horizontal="center" wrapText="1"/>
    </xf>
    <xf numFmtId="170" fontId="47" fillId="0" borderId="0" xfId="0" applyNumberFormat="1" applyFont="1" applyBorder="1" applyAlignment="1">
      <alignment horizontal="center" wrapText="1"/>
    </xf>
    <xf numFmtId="170" fontId="0" fillId="0" borderId="0" xfId="0" quotePrefix="1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70" fontId="0" fillId="0" borderId="0" xfId="0" applyNumberForma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5" borderId="0" xfId="0" applyFill="1"/>
    <xf numFmtId="2" fontId="0" fillId="0" borderId="0" xfId="0" applyNumberFormat="1" applyFill="1" applyBorder="1"/>
    <xf numFmtId="2" fontId="0" fillId="0" borderId="19" xfId="0" applyNumberFormat="1" applyFill="1" applyBorder="1"/>
    <xf numFmtId="2" fontId="0" fillId="0" borderId="18" xfId="0" applyNumberFormat="1" applyFill="1" applyBorder="1"/>
    <xf numFmtId="2" fontId="0" fillId="0" borderId="1" xfId="0" applyNumberFormat="1" applyFill="1" applyBorder="1"/>
    <xf numFmtId="2" fontId="0" fillId="0" borderId="21" xfId="0" applyNumberFormat="1" applyFill="1" applyBorder="1"/>
    <xf numFmtId="2" fontId="0" fillId="0" borderId="20" xfId="0" applyNumberFormat="1" applyFill="1" applyBorder="1"/>
    <xf numFmtId="166" fontId="0" fillId="0" borderId="0" xfId="0" applyNumberFormat="1" applyBorder="1" applyAlignment="1">
      <alignment horizontal="right" vertical="center" wrapText="1"/>
    </xf>
    <xf numFmtId="166" fontId="0" fillId="0" borderId="0" xfId="0" applyNumberFormat="1" applyBorder="1" applyAlignment="1">
      <alignment vertical="center" wrapText="1"/>
    </xf>
    <xf numFmtId="167" fontId="0" fillId="0" borderId="0" xfId="0" applyNumberForma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4" fontId="1" fillId="5" borderId="0" xfId="0" applyNumberFormat="1" applyFont="1" applyFill="1" applyAlignment="1">
      <alignment horizontal="center"/>
    </xf>
    <xf numFmtId="164" fontId="0" fillId="5" borderId="0" xfId="0" applyNumberFormat="1" applyFont="1" applyFill="1" applyAlignment="1">
      <alignment horizontal="center"/>
    </xf>
    <xf numFmtId="0" fontId="0" fillId="5" borderId="0" xfId="0" applyFont="1" applyFill="1" applyAlignment="1"/>
    <xf numFmtId="0" fontId="0" fillId="5" borderId="0" xfId="0" applyFont="1" applyFill="1" applyAlignment="1">
      <alignment horizontal="center"/>
    </xf>
    <xf numFmtId="2" fontId="0" fillId="5" borderId="0" xfId="0" applyNumberFormat="1" applyFont="1" applyFill="1" applyAlignment="1">
      <alignment horizontal="left"/>
    </xf>
    <xf numFmtId="0" fontId="0" fillId="5" borderId="0" xfId="0" applyFill="1" applyAlignment="1"/>
    <xf numFmtId="2" fontId="0" fillId="5" borderId="0" xfId="0" applyNumberFormat="1" applyFill="1" applyAlignment="1">
      <alignment horizontal="center"/>
    </xf>
    <xf numFmtId="0" fontId="7" fillId="5" borderId="0" xfId="0" applyFont="1" applyFill="1"/>
    <xf numFmtId="0" fontId="22" fillId="5" borderId="0" xfId="0" applyFont="1" applyFill="1"/>
    <xf numFmtId="166" fontId="51" fillId="0" borderId="0" xfId="0" applyNumberFormat="1" applyFont="1" applyAlignment="1">
      <alignment horizontal="left" vertical="center" wrapText="1"/>
    </xf>
    <xf numFmtId="166" fontId="51" fillId="0" borderId="0" xfId="0" applyNumberFormat="1" applyFont="1" applyAlignment="1">
      <alignment horizontal="center" vertical="center" wrapText="1"/>
    </xf>
    <xf numFmtId="14" fontId="4" fillId="0" borderId="0" xfId="0" applyNumberFormat="1" applyFont="1" applyFill="1" applyAlignment="1">
      <alignment vertic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5" xfId="0" applyFont="1" applyFill="1" applyBorder="1"/>
    <xf numFmtId="2" fontId="0" fillId="0" borderId="25" xfId="0" applyNumberFormat="1" applyFill="1" applyBorder="1"/>
    <xf numFmtId="2" fontId="0" fillId="0" borderId="26" xfId="0" applyNumberFormat="1" applyFill="1" applyBorder="1"/>
    <xf numFmtId="2" fontId="0" fillId="5" borderId="0" xfId="0" applyNumberFormat="1" applyFill="1" applyBorder="1"/>
    <xf numFmtId="2" fontId="0" fillId="5" borderId="19" xfId="0" applyNumberFormat="1" applyFill="1" applyBorder="1"/>
    <xf numFmtId="2" fontId="0" fillId="5" borderId="1" xfId="0" applyNumberFormat="1" applyFill="1" applyBorder="1"/>
    <xf numFmtId="2" fontId="0" fillId="5" borderId="21" xfId="0" applyNumberFormat="1" applyFill="1" applyBorder="1"/>
    <xf numFmtId="0" fontId="6" fillId="0" borderId="0" xfId="0" applyFont="1" applyFill="1" applyBorder="1" applyAlignment="1">
      <alignment horizontal="center" vertical="center"/>
    </xf>
    <xf numFmtId="14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left"/>
    </xf>
    <xf numFmtId="0" fontId="0" fillId="5" borderId="0" xfId="0" applyFill="1" applyBorder="1"/>
    <xf numFmtId="166" fontId="0" fillId="5" borderId="0" xfId="0" applyNumberFormat="1" applyFill="1" applyBorder="1" applyAlignment="1">
      <alignment horizontal="left"/>
    </xf>
    <xf numFmtId="166" fontId="0" fillId="5" borderId="1" xfId="0" applyNumberFormat="1" applyFill="1" applyBorder="1" applyAlignment="1">
      <alignment horizontal="left"/>
    </xf>
    <xf numFmtId="0" fontId="15" fillId="0" borderId="18" xfId="0" applyFont="1" applyBorder="1" applyAlignment="1">
      <alignment vertical="center"/>
    </xf>
    <xf numFmtId="2" fontId="0" fillId="0" borderId="0" xfId="0" applyNumberFormat="1" applyBorder="1"/>
    <xf numFmtId="2" fontId="0" fillId="0" borderId="19" xfId="0" applyNumberFormat="1" applyBorder="1"/>
    <xf numFmtId="0" fontId="4" fillId="0" borderId="18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2" fontId="0" fillId="0" borderId="1" xfId="0" applyNumberFormat="1" applyBorder="1"/>
    <xf numFmtId="2" fontId="0" fillId="0" borderId="21" xfId="0" applyNumberFormat="1" applyBorder="1"/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left"/>
    </xf>
    <xf numFmtId="14" fontId="7" fillId="0" borderId="0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0" fillId="7" borderId="16" xfId="0" applyFill="1" applyBorder="1"/>
    <xf numFmtId="0" fontId="0" fillId="7" borderId="2" xfId="0" applyFill="1" applyBorder="1"/>
    <xf numFmtId="0" fontId="0" fillId="7" borderId="17" xfId="0" applyFill="1" applyBorder="1"/>
    <xf numFmtId="0" fontId="0" fillId="7" borderId="18" xfId="0" applyFill="1" applyBorder="1"/>
    <xf numFmtId="0" fontId="0" fillId="7" borderId="0" xfId="0" applyFill="1" applyBorder="1"/>
    <xf numFmtId="0" fontId="0" fillId="7" borderId="19" xfId="0" applyFill="1" applyBorder="1"/>
    <xf numFmtId="0" fontId="0" fillId="7" borderId="20" xfId="0" applyFill="1" applyBorder="1"/>
    <xf numFmtId="0" fontId="0" fillId="7" borderId="1" xfId="0" applyFill="1" applyBorder="1"/>
    <xf numFmtId="0" fontId="0" fillId="7" borderId="21" xfId="0" applyFill="1" applyBorder="1"/>
    <xf numFmtId="2" fontId="0" fillId="0" borderId="18" xfId="0" applyNumberFormat="1" applyBorder="1"/>
    <xf numFmtId="2" fontId="0" fillId="0" borderId="20" xfId="0" applyNumberFormat="1" applyBorder="1"/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2" fontId="0" fillId="5" borderId="24" xfId="0" applyNumberFormat="1" applyFill="1" applyBorder="1"/>
    <xf numFmtId="2" fontId="0" fillId="5" borderId="25" xfId="0" applyNumberFormat="1" applyFill="1" applyBorder="1"/>
    <xf numFmtId="2" fontId="0" fillId="5" borderId="26" xfId="0" applyNumberFormat="1" applyFill="1" applyBorder="1"/>
    <xf numFmtId="0" fontId="7" fillId="5" borderId="0" xfId="0" applyFont="1" applyFill="1" applyAlignment="1">
      <alignment horizontal="center"/>
    </xf>
    <xf numFmtId="2" fontId="4" fillId="5" borderId="0" xfId="0" applyNumberFormat="1" applyFont="1" applyFill="1"/>
    <xf numFmtId="2" fontId="2" fillId="5" borderId="0" xfId="0" applyNumberFormat="1" applyFont="1" applyFill="1"/>
    <xf numFmtId="0" fontId="2" fillId="5" borderId="0" xfId="0" applyFont="1" applyFill="1"/>
    <xf numFmtId="0" fontId="1" fillId="5" borderId="0" xfId="0" applyFont="1" applyFill="1"/>
    <xf numFmtId="0" fontId="41" fillId="0" borderId="15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2" borderId="4" xfId="0" applyFont="1" applyFill="1" applyBorder="1" applyAlignment="1">
      <alignment horizontal="center" vertical="center"/>
    </xf>
    <xf numFmtId="0" fontId="41" fillId="2" borderId="5" xfId="0" applyFont="1" applyFill="1" applyBorder="1" applyAlignment="1">
      <alignment horizontal="center" vertical="center"/>
    </xf>
    <xf numFmtId="0" fontId="41" fillId="2" borderId="7" xfId="0" applyFont="1" applyFill="1" applyBorder="1" applyAlignment="1">
      <alignment horizontal="center" vertical="center"/>
    </xf>
    <xf numFmtId="0" fontId="41" fillId="2" borderId="8" xfId="0" applyFont="1" applyFill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1" fillId="0" borderId="1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396240</xdr:colOff>
      <xdr:row>53</xdr:row>
      <xdr:rowOff>99060</xdr:rowOff>
    </xdr:from>
    <xdr:to>
      <xdr:col>11</xdr:col>
      <xdr:colOff>307340</xdr:colOff>
      <xdr:row>59</xdr:row>
      <xdr:rowOff>187960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079240" y="10741660"/>
          <a:ext cx="6464300" cy="1308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000" b="1" baseline="0">
              <a:latin typeface="+mn-lt"/>
            </a:rPr>
            <a:t>Notes</a:t>
          </a:r>
        </a:p>
        <a:p>
          <a:r>
            <a:rPr lang="sv-SE" sz="1000" baseline="30000">
              <a:latin typeface="+mn-lt"/>
            </a:rPr>
            <a:t>1</a:t>
          </a:r>
          <a:r>
            <a:rPr lang="sv-SE" sz="1000">
              <a:latin typeface="+mn-lt"/>
            </a:rPr>
            <a:t>Depth of water at sampling location. </a:t>
          </a:r>
        </a:p>
        <a:p>
          <a:r>
            <a:rPr lang="sv-SE" sz="1000" baseline="30000">
              <a:latin typeface="+mn-lt"/>
            </a:rPr>
            <a:t>2</a:t>
          </a:r>
          <a:r>
            <a:rPr lang="sv-SE" sz="1000">
              <a:latin typeface="+mn-lt"/>
            </a:rPr>
            <a:t>Samples that could not be filtered for D</a:t>
          </a:r>
          <a:r>
            <a:rPr lang="sv-SE" sz="1000" baseline="30000">
              <a:latin typeface="+mn-lt"/>
            </a:rPr>
            <a:t>14</a:t>
          </a:r>
          <a:r>
            <a:rPr lang="sv-SE" sz="1000">
              <a:latin typeface="+mn-lt"/>
            </a:rPr>
            <a:t>C-POC on site at</a:t>
          </a:r>
          <a:r>
            <a:rPr lang="sv-SE" sz="1000" baseline="0">
              <a:latin typeface="+mn-lt"/>
            </a:rPr>
            <a:t> </a:t>
          </a:r>
          <a:r>
            <a:rPr lang="sv-SE" sz="1000">
              <a:latin typeface="+mn-lt"/>
            </a:rPr>
            <a:t>the time of collection were filtered at</a:t>
          </a:r>
        </a:p>
        <a:p>
          <a:r>
            <a:rPr lang="sv-SE" sz="1000">
              <a:latin typeface="+mn-lt"/>
            </a:rPr>
            <a:t>  the radiocarbon laboratory</a:t>
          </a:r>
          <a:r>
            <a:rPr lang="sv-SE" sz="1000" baseline="0">
              <a:latin typeface="+mn-lt"/>
            </a:rPr>
            <a:t> (Table 2).</a:t>
          </a:r>
        </a:p>
      </xdr:txBody>
    </xdr:sp>
    <xdr:clientData/>
  </xdr:twoCellAnchor>
  <xdr:twoCellAnchor>
    <xdr:from>
      <xdr:col>13</xdr:col>
      <xdr:colOff>141000</xdr:colOff>
      <xdr:row>53</xdr:row>
      <xdr:rowOff>106681</xdr:rowOff>
    </xdr:from>
    <xdr:to>
      <xdr:col>18</xdr:col>
      <xdr:colOff>168940</xdr:colOff>
      <xdr:row>60</xdr:row>
      <xdr:rowOff>60960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1127977" y="9646448"/>
          <a:ext cx="3129103" cy="11947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aseline="30000">
              <a:effectLst/>
            </a:rPr>
            <a:t>3</a:t>
          </a:r>
          <a:r>
            <a:rPr lang="sv-SE" sz="1000">
              <a:effectLst/>
            </a:rPr>
            <a:t>Specific conductivity corrected to T = 25°C.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aseline="30000">
              <a:effectLst/>
            </a:rPr>
            <a:t>4</a:t>
          </a:r>
          <a:r>
            <a:rPr lang="sv-SE" sz="1000">
              <a:effectLst/>
            </a:rPr>
            <a:t>Probe calibrated using buffer solutions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>
              <a:effectLst/>
            </a:rPr>
            <a:t>  (pH 4 and 7).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aseline="30000">
              <a:effectLst/>
            </a:rPr>
            <a:t>5</a:t>
          </a:r>
          <a:r>
            <a:rPr lang="sv-SE" sz="1000">
              <a:effectLst/>
            </a:rPr>
            <a:t>Infrared scattering </a:t>
          </a:r>
          <a:r>
            <a:rPr lang="sv-SE" sz="1000" baseline="0">
              <a:effectLst/>
            </a:rPr>
            <a:t> </a:t>
          </a:r>
          <a:r>
            <a:rPr lang="sv-SE" sz="1000">
              <a:effectLst/>
            </a:rPr>
            <a:t>method ISO 7027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(results</a:t>
          </a:r>
          <a:r>
            <a:rPr lang="en-CA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 </a:t>
          </a:r>
          <a:r>
            <a:rPr lang="en-CA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Formazin Nephelometric Units)</a:t>
          </a:r>
          <a:endParaRPr lang="sv-SE" sz="1000">
            <a:effectLst/>
          </a:endParaRPr>
        </a:p>
        <a:p>
          <a:endParaRPr lang="sv-SE" sz="1000"/>
        </a:p>
      </xdr:txBody>
    </xdr:sp>
    <xdr:clientData/>
  </xdr:twoCellAnchor>
  <xdr:twoCellAnchor>
    <xdr:from>
      <xdr:col>21</xdr:col>
      <xdr:colOff>97170</xdr:colOff>
      <xdr:row>53</xdr:row>
      <xdr:rowOff>93330</xdr:rowOff>
    </xdr:from>
    <xdr:to>
      <xdr:col>35</xdr:col>
      <xdr:colOff>561990</xdr:colOff>
      <xdr:row>65</xdr:row>
      <xdr:rowOff>130839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5366705" y="9633097"/>
          <a:ext cx="9325285" cy="21640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Methods used at Taiga labs:</a:t>
          </a:r>
          <a:endParaRPr lang="en-GB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Turbidity: Light scattering method SM 2130B (results in Nephelometric Turbidity Units).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Specific Conductivity (SC): method SM 2500:B.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pH: method SM 4500-H:B.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Dissolved Solids (TDS): method SM 2540:C.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Suspended Solids (TSS): method SM 2540:D.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Organic Carbon (TOC): method SM 5310:B.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Dissolved Organic Carbon (DOC): method SM 5310:B (filtration @ 0.45 mm pore diameter).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Alkalinity: method SM 2320:B.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Major ions: method SM 4110:B.</a:t>
          </a:r>
        </a:p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SM = Standard Methods For the Examination of Water and Wastewate</a:t>
          </a:r>
        </a:p>
      </xdr:txBody>
    </xdr:sp>
    <xdr:clientData/>
  </xdr:twoCellAnchor>
  <xdr:twoCellAnchor>
    <xdr:from>
      <xdr:col>37</xdr:col>
      <xdr:colOff>41881</xdr:colOff>
      <xdr:row>53</xdr:row>
      <xdr:rowOff>66690</xdr:rowOff>
    </xdr:from>
    <xdr:to>
      <xdr:col>42</xdr:col>
      <xdr:colOff>798210</xdr:colOff>
      <xdr:row>71</xdr:row>
      <xdr:rowOff>21560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4939788" y="9606457"/>
          <a:ext cx="3798422" cy="31446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="1">
              <a:effectLst/>
              <a:latin typeface="+mn-lt"/>
            </a:rPr>
            <a:t>Notes: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>
              <a:effectLst/>
              <a:latin typeface="+mn-lt"/>
            </a:rPr>
            <a:t>DOC</a:t>
          </a:r>
          <a:r>
            <a:rPr lang="sv-SE" sz="1000" baseline="0">
              <a:effectLst/>
              <a:latin typeface="+mn-lt"/>
            </a:rPr>
            <a:t> and TOC determinations at Jan Veizer Lab are performed following methods described in </a:t>
          </a:r>
          <a:r>
            <a:rPr lang="sv-SE" sz="1000" i="1">
              <a:effectLst/>
              <a:latin typeface="+mn-lt"/>
            </a:rPr>
            <a:t>St-Jean</a:t>
          </a:r>
          <a:r>
            <a:rPr lang="sv-SE" sz="1000" baseline="0">
              <a:effectLst/>
              <a:latin typeface="+mn-lt"/>
            </a:rPr>
            <a:t> [</a:t>
          </a:r>
          <a:r>
            <a:rPr lang="sv-SE" sz="1000">
              <a:effectLst/>
              <a:latin typeface="+mn-lt"/>
            </a:rPr>
            <a:t>2003].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00">
            <a:effectLst/>
            <a:latin typeface="+mn-lt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aseline="30000">
              <a:effectLst/>
              <a:latin typeface="+mn-lt"/>
            </a:rPr>
            <a:t>6</a:t>
          </a:r>
          <a:r>
            <a:rPr lang="sv-SE" sz="1000">
              <a:effectLst/>
              <a:latin typeface="+mn-lt"/>
            </a:rPr>
            <a:t>Filtration @ 0.45 </a:t>
          </a:r>
          <a:r>
            <a:rPr lang="sv-SE" sz="1000">
              <a:effectLst/>
              <a:latin typeface="Symbol" panose="05050102010706020507" pitchFamily="18" charset="2"/>
            </a:rPr>
            <a:t>m</a:t>
          </a:r>
          <a:r>
            <a:rPr lang="sv-SE" sz="1000">
              <a:effectLst/>
              <a:latin typeface="+mn-lt"/>
            </a:rPr>
            <a:t>m pore diameter.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aseline="30000">
              <a:effectLst/>
              <a:latin typeface="+mn-lt"/>
            </a:rPr>
            <a:t>7</a:t>
          </a:r>
          <a:r>
            <a:rPr lang="sv-SE" sz="1000">
              <a:effectLst/>
              <a:latin typeface="+mn-lt"/>
            </a:rPr>
            <a:t>Filtration through pre-ashed quartz microfiber filters.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00">
            <a:effectLst/>
            <a:latin typeface="+mn-lt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>
              <a:effectLst/>
              <a:latin typeface="+mn-lt"/>
            </a:rPr>
            <a:t>Stable</a:t>
          </a:r>
          <a:r>
            <a:rPr lang="sv-SE" sz="1000" baseline="0">
              <a:effectLst/>
              <a:latin typeface="+mn-lt"/>
            </a:rPr>
            <a:t> O isotope analysis (</a:t>
          </a:r>
          <a:r>
            <a:rPr lang="sv-SE" sz="1000" baseline="0">
              <a:effectLst/>
              <a:latin typeface="Symbol" panose="05050102010706020507" pitchFamily="18" charset="2"/>
            </a:rPr>
            <a:t>d</a:t>
          </a:r>
          <a:r>
            <a:rPr lang="sv-SE" sz="1000" baseline="30000">
              <a:effectLst/>
              <a:latin typeface="+mn-lt"/>
            </a:rPr>
            <a:t>18</a:t>
          </a:r>
          <a:r>
            <a:rPr lang="sv-SE" sz="1000" baseline="0">
              <a:effectLst/>
              <a:latin typeface="+mn-lt"/>
            </a:rPr>
            <a:t>O) at Tallin University of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aseline="0">
              <a:effectLst/>
              <a:latin typeface="+mn-lt"/>
            </a:rPr>
            <a:t>Technology was performed by laser spectroscopy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0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Lis et al. </a:t>
          </a:r>
          <a:r>
            <a:rPr lang="en-CA" sz="10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en-CA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2008].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CA" sz="10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Fsnow (i.e. fraction of snowmelt water) is calculated based on the methodology from Welp et al., 2005 and the following end-members: </a:t>
          </a:r>
          <a:r>
            <a:rPr lang="sv-SE" sz="1000" baseline="0">
              <a:effectLst/>
              <a:latin typeface="Symbol" panose="05050102010706020507" pitchFamily="18" charset="2"/>
            </a:rPr>
            <a:t>d</a:t>
          </a:r>
          <a:r>
            <a:rPr lang="sv-SE" sz="1000" baseline="30000">
              <a:effectLst/>
              <a:latin typeface="+mn-lt"/>
            </a:rPr>
            <a:t>18</a:t>
          </a:r>
          <a:r>
            <a:rPr lang="sv-SE" sz="1000" baseline="0">
              <a:effectLst/>
              <a:latin typeface="+mn-lt"/>
            </a:rPr>
            <a:t>O = 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-27.2 ‰ in winter snowfall</a:t>
          </a:r>
          <a:r>
            <a:rPr lang="en-US" sz="10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</a:t>
          </a:r>
          <a:r>
            <a:rPr lang="sv-SE" sz="1000" baseline="0">
              <a:effectLst/>
              <a:latin typeface="Symbol" panose="05050102010706020507" pitchFamily="18" charset="2"/>
            </a:rPr>
            <a:t>d</a:t>
          </a:r>
          <a:r>
            <a:rPr lang="sv-SE" sz="1000" baseline="30000">
              <a:effectLst/>
              <a:latin typeface="+mn-lt"/>
            </a:rPr>
            <a:t>18</a:t>
          </a:r>
          <a:r>
            <a:rPr lang="sv-SE" sz="1000" baseline="0">
              <a:effectLst/>
              <a:latin typeface="+mn-lt"/>
            </a:rPr>
            <a:t>O= 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-16.4‰ in June rainfal</a:t>
          </a:r>
          <a:r>
            <a:rPr lang="en-S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</a:t>
          </a:r>
          <a:endParaRPr lang="sv-SE" sz="1000" baseline="0">
            <a:effectLst/>
            <a:latin typeface="+mn-lt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00" baseline="0">
            <a:effectLst/>
            <a:latin typeface="+mn-lt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i="1" baseline="0">
              <a:effectLst/>
              <a:latin typeface="+mn-lt"/>
            </a:rPr>
            <a:t>Lis et al. </a:t>
          </a:r>
          <a:r>
            <a:rPr lang="sv-SE" sz="1000" i="0" baseline="0">
              <a:effectLst/>
              <a:latin typeface="+mn-lt"/>
            </a:rPr>
            <a:t>[</a:t>
          </a:r>
          <a:r>
            <a:rPr lang="sv-SE" sz="1000" baseline="0">
              <a:effectLst/>
              <a:latin typeface="+mn-lt"/>
            </a:rPr>
            <a:t>2008] </a:t>
          </a:r>
          <a:r>
            <a:rPr lang="en-CA" sz="10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Analytical Chemistry</a:t>
          </a:r>
          <a:r>
            <a:rPr lang="en-CA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80: 287–293,</a:t>
          </a:r>
          <a:r>
            <a:rPr lang="en-CA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doi:10.021/ac70176q.</a:t>
          </a:r>
          <a:endParaRPr lang="sv-SE" sz="1000">
            <a:effectLst/>
            <a:latin typeface="+mn-lt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0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St-Jean</a:t>
          </a:r>
          <a:r>
            <a:rPr lang="en-CA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[</a:t>
          </a:r>
          <a:r>
            <a:rPr lang="en-CA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2003],</a:t>
          </a:r>
          <a:r>
            <a:rPr lang="en-CA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10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Rapid Comm. Mass Spec.</a:t>
          </a:r>
          <a:r>
            <a:rPr lang="en-CA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17: 419-428. doi:10.1002/rcm.926.</a:t>
          </a:r>
          <a:endParaRPr lang="en-CA" sz="1000">
            <a:effectLst/>
          </a:endParaRPr>
        </a:p>
        <a:p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</xdr:colOff>
      <xdr:row>50</xdr:row>
      <xdr:rowOff>138430</xdr:rowOff>
    </xdr:from>
    <xdr:to>
      <xdr:col>24</xdr:col>
      <xdr:colOff>26670</xdr:colOff>
      <xdr:row>63</xdr:row>
      <xdr:rowOff>177800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146E7C1-69F6-4D2F-A513-C55DF1FECBAC}"/>
            </a:ext>
          </a:extLst>
        </xdr:cNvPr>
        <xdr:cNvSpPr/>
      </xdr:nvSpPr>
      <xdr:spPr>
        <a:xfrm>
          <a:off x="3793490" y="10323830"/>
          <a:ext cx="13606780" cy="268097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>
              <a:latin typeface="+mn-lt"/>
            </a:rPr>
            <a:t>Notes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>
            <a:latin typeface="+mn-lt"/>
          </a:endParaRPr>
        </a:p>
        <a:p>
          <a:pPr eaLnBrk="1" fontAlgn="auto" latinLnBrk="0" hangingPunct="1"/>
          <a:r>
            <a:rPr lang="en-US" sz="1000">
              <a:latin typeface="+mn-lt"/>
            </a:rPr>
            <a:t>Samples are arranged by date</a:t>
          </a:r>
          <a:r>
            <a:rPr lang="en-US" sz="1000" baseline="0">
              <a:latin typeface="+mn-lt"/>
            </a:rPr>
            <a:t> of collection. The </a:t>
          </a:r>
          <a:r>
            <a:rPr lang="sv-SE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POC concentrations were obtained by substraction of DOC from TOC </a:t>
          </a:r>
          <a:r>
            <a:rPr lang="sv-SE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sv-SE" sz="10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Table 1</a:t>
          </a:r>
          <a:r>
            <a:rPr lang="sv-SE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sv-SE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Missing  values (identified with*) indicate that the difference between TOC and DOC was too small for POC could to be reliably determined. The</a:t>
          </a:r>
          <a:r>
            <a:rPr lang="sv-SE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total mass of C extracted as CO</a:t>
          </a:r>
          <a:r>
            <a:rPr lang="sv-SE" sz="1000" b="0" i="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v-SE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from each sample is also indicated. Additional details on analytical methods at the A.E. Lalonde </a:t>
          </a:r>
          <a:r>
            <a:rPr lang="en-CA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can be found in </a:t>
          </a:r>
          <a:r>
            <a:rPr lang="en-CA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Crann et al. </a:t>
          </a:r>
          <a:r>
            <a:rPr lang="en-CA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[2017]. </a:t>
          </a:r>
          <a:endParaRPr lang="en-CA" sz="10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00">
            <a:latin typeface="+mn-lt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While we report mean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conventional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0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 ages in this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table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these should be regarded as </a:t>
          </a:r>
          <a:r>
            <a:rPr lang="en-US" sz="10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apparent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ages only, since the measured Δ</a:t>
          </a:r>
          <a:r>
            <a:rPr lang="en-US" sz="10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C-DOC and Δ</a:t>
          </a:r>
          <a:r>
            <a:rPr lang="en-US" sz="10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C-POC in each sample are in effect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weighted averages for a mixture of OC components of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likely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different</a:t>
          </a:r>
          <a:r>
            <a:rPr lang="en-US" sz="10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14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 ages.</a:t>
          </a:r>
          <a:r>
            <a:rPr lang="en-CA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Radiocarbon age calibration was performed using OxCal v4.3 [</a:t>
          </a:r>
          <a:r>
            <a:rPr lang="en-US" sz="10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Ramsey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2009]. Samples with Δ</a:t>
          </a:r>
          <a:r>
            <a:rPr lang="en-US" sz="10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 &lt; 0‰ were assigned a radiocarbon  age based on the conventional IntCal13 calibration curve [</a:t>
          </a:r>
          <a:r>
            <a:rPr lang="en-US" sz="10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Reimer et al.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2013], while those with Δ</a:t>
          </a:r>
          <a:r>
            <a:rPr lang="en-US" sz="10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 &gt; 0‰ were simply considered as “modern” [</a:t>
          </a:r>
          <a:r>
            <a:rPr lang="en-US" sz="10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Hua et al.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2013].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Crann et al. </a:t>
          </a:r>
          <a:r>
            <a:rPr lang="en-CA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[2017] </a:t>
          </a:r>
          <a:r>
            <a:rPr lang="en-CA" sz="10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Radiocarbon</a:t>
          </a:r>
          <a:r>
            <a:rPr lang="en-CA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59(3): 695–704, doi:10.1017/RDC.2016.55.</a:t>
          </a:r>
          <a:endParaRPr lang="en-CA" sz="10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Ramsey</a:t>
          </a:r>
          <a:r>
            <a:rPr lang="en-US" sz="10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[2009] </a:t>
          </a:r>
          <a:r>
            <a:rPr lang="en-CA" sz="10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Radiocarbon </a:t>
          </a:r>
          <a:r>
            <a:rPr lang="en-CA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51: 337–360, </a:t>
          </a:r>
          <a:r>
            <a:rPr lang="en-CA" sz="10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doi</a:t>
          </a:r>
          <a:r>
            <a:rPr lang="en-CA" sz="1000"/>
            <a:t>:10.2458/azu_js_rc.51.3494 .</a:t>
          </a:r>
          <a:endParaRPr lang="en-US" sz="100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Reimer et al. </a:t>
          </a:r>
          <a:r>
            <a:rPr lang="en-US" sz="10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[2013] </a:t>
          </a:r>
          <a:r>
            <a:rPr lang="en-CA" sz="10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Radiocarbon</a:t>
          </a:r>
          <a:r>
            <a:rPr lang="en-CA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55(4): 1869–1887, doi:</a:t>
          </a:r>
          <a:r>
            <a:rPr lang="en-CA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10.2458/azu_js_rc.55.16947</a:t>
          </a:r>
          <a:r>
            <a:rPr lang="en-CA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.</a:t>
          </a:r>
          <a:endParaRPr lang="en-US" sz="100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Hua et al</a:t>
          </a:r>
          <a:r>
            <a:rPr lang="en-US" sz="10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 sz="10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[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2013] </a:t>
          </a:r>
          <a:r>
            <a:rPr lang="en-CA" sz="10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Radiocarbon </a:t>
          </a:r>
          <a:r>
            <a:rPr lang="en-CA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55(4): 2059–2072, doi:10.2458/azu_js_rc.v55i2.1677.</a:t>
          </a:r>
          <a:endParaRPr lang="en-CA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x-non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4"/>
  <sheetViews>
    <sheetView tabSelected="1" workbookViewId="0">
      <selection activeCell="C13" sqref="C13"/>
    </sheetView>
  </sheetViews>
  <sheetFormatPr baseColWidth="10" defaultColWidth="8.83203125" defaultRowHeight="15" x14ac:dyDescent="0.2"/>
  <cols>
    <col min="3" max="3" width="61.33203125" customWidth="1"/>
  </cols>
  <sheetData>
    <row r="2" spans="2:3" ht="16" x14ac:dyDescent="0.2">
      <c r="B2" s="107" t="s">
        <v>221</v>
      </c>
    </row>
    <row r="4" spans="2:3" ht="16" x14ac:dyDescent="0.2">
      <c r="B4" s="68" t="s">
        <v>412</v>
      </c>
      <c r="C4" s="68" t="s">
        <v>286</v>
      </c>
    </row>
    <row r="6" spans="2:3" ht="16" x14ac:dyDescent="0.2">
      <c r="B6" s="68" t="s">
        <v>413</v>
      </c>
      <c r="C6" s="68" t="s">
        <v>153</v>
      </c>
    </row>
    <row r="8" spans="2:3" ht="16" x14ac:dyDescent="0.2">
      <c r="B8" s="68" t="s">
        <v>414</v>
      </c>
      <c r="C8" s="68" t="s">
        <v>220</v>
      </c>
    </row>
    <row r="9" spans="2:3" ht="16" x14ac:dyDescent="0.2">
      <c r="B9" s="68"/>
      <c r="C9" s="68"/>
    </row>
    <row r="10" spans="2:3" ht="16" x14ac:dyDescent="0.2">
      <c r="B10" s="68" t="s">
        <v>415</v>
      </c>
      <c r="C10" s="68" t="s">
        <v>133</v>
      </c>
    </row>
    <row r="12" spans="2:3" x14ac:dyDescent="0.2">
      <c r="B12" s="94" t="s">
        <v>416</v>
      </c>
      <c r="C12" s="94" t="s">
        <v>418</v>
      </c>
    </row>
    <row r="13" spans="2:3" x14ac:dyDescent="0.2">
      <c r="B13" s="94"/>
      <c r="C13" s="94"/>
    </row>
    <row r="14" spans="2:3" x14ac:dyDescent="0.2">
      <c r="B14" s="94" t="s">
        <v>417</v>
      </c>
      <c r="C14" s="94" t="s">
        <v>287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F6438-9BC3-F242-A92B-C42BE3E1A160}">
  <dimension ref="B2:M32"/>
  <sheetViews>
    <sheetView workbookViewId="0">
      <selection activeCell="B25" sqref="B25"/>
    </sheetView>
  </sheetViews>
  <sheetFormatPr baseColWidth="10" defaultRowHeight="15" x14ac:dyDescent="0.2"/>
  <cols>
    <col min="2" max="2" width="10.83203125" customWidth="1"/>
    <col min="3" max="3" width="12" bestFit="1" customWidth="1"/>
    <col min="4" max="4" width="8.33203125" bestFit="1" customWidth="1"/>
    <col min="5" max="5" width="4.33203125" bestFit="1" customWidth="1"/>
    <col min="6" max="6" width="11.1640625" bestFit="1" customWidth="1"/>
    <col min="7" max="7" width="3.33203125" bestFit="1" customWidth="1"/>
    <col min="8" max="8" width="15.5" bestFit="1" customWidth="1"/>
    <col min="9" max="9" width="3.33203125" bestFit="1" customWidth="1"/>
    <col min="10" max="10" width="8.5" bestFit="1" customWidth="1"/>
    <col min="11" max="11" width="7.1640625" bestFit="1" customWidth="1"/>
    <col min="12" max="12" width="7.5" bestFit="1" customWidth="1"/>
    <col min="13" max="13" width="3.33203125" bestFit="1" customWidth="1"/>
  </cols>
  <sheetData>
    <row r="2" spans="2:13" ht="16" x14ac:dyDescent="0.2">
      <c r="B2" s="68" t="s">
        <v>406</v>
      </c>
    </row>
    <row r="4" spans="2:13" ht="16" thickBot="1" x14ac:dyDescent="0.25"/>
    <row r="5" spans="2:13" x14ac:dyDescent="0.2">
      <c r="C5" s="361" t="s">
        <v>231</v>
      </c>
      <c r="D5" s="363" t="s">
        <v>232</v>
      </c>
      <c r="E5" s="363"/>
      <c r="F5" s="363" t="s">
        <v>233</v>
      </c>
      <c r="G5" s="363"/>
      <c r="H5" s="363" t="s">
        <v>234</v>
      </c>
      <c r="I5" s="363"/>
      <c r="J5" s="363" t="s">
        <v>60</v>
      </c>
      <c r="K5" s="363"/>
      <c r="L5" s="363"/>
      <c r="M5" s="120"/>
    </row>
    <row r="6" spans="2:13" ht="16" thickBot="1" x14ac:dyDescent="0.25">
      <c r="C6" s="362"/>
      <c r="D6" s="364"/>
      <c r="E6" s="364"/>
      <c r="F6" s="364"/>
      <c r="G6" s="364"/>
      <c r="H6" s="364"/>
      <c r="I6" s="364"/>
      <c r="J6" s="121" t="s">
        <v>235</v>
      </c>
      <c r="K6" s="121" t="s">
        <v>236</v>
      </c>
      <c r="L6" s="121" t="s">
        <v>237</v>
      </c>
      <c r="M6" s="122"/>
    </row>
    <row r="7" spans="2:13" x14ac:dyDescent="0.2">
      <c r="C7" s="356" t="s">
        <v>126</v>
      </c>
      <c r="D7" s="123" t="s">
        <v>238</v>
      </c>
      <c r="E7" s="124">
        <v>0.53</v>
      </c>
      <c r="F7" s="123" t="s">
        <v>239</v>
      </c>
      <c r="G7" s="124">
        <v>0.74</v>
      </c>
      <c r="H7" s="123" t="s">
        <v>240</v>
      </c>
      <c r="I7" s="124">
        <v>0.41</v>
      </c>
      <c r="J7" s="123" t="s">
        <v>241</v>
      </c>
      <c r="K7" s="123" t="s">
        <v>242</v>
      </c>
      <c r="L7" s="123" t="s">
        <v>243</v>
      </c>
      <c r="M7" s="125">
        <v>0.25</v>
      </c>
    </row>
    <row r="8" spans="2:13" x14ac:dyDescent="0.2">
      <c r="C8" s="357"/>
      <c r="D8" s="123" t="s">
        <v>244</v>
      </c>
      <c r="E8" s="124">
        <v>0.21</v>
      </c>
      <c r="F8" s="123" t="s">
        <v>245</v>
      </c>
      <c r="G8" s="124">
        <v>0.15</v>
      </c>
      <c r="H8" s="123" t="s">
        <v>246</v>
      </c>
      <c r="I8" s="124">
        <v>0.32</v>
      </c>
      <c r="J8" s="123" t="s">
        <v>247</v>
      </c>
      <c r="K8" s="123" t="s">
        <v>242</v>
      </c>
      <c r="L8" s="123" t="s">
        <v>243</v>
      </c>
      <c r="M8" s="125">
        <v>0.2</v>
      </c>
    </row>
    <row r="9" spans="2:13" x14ac:dyDescent="0.2">
      <c r="C9" s="357"/>
      <c r="D9" s="123" t="s">
        <v>248</v>
      </c>
      <c r="E9" s="124">
        <v>0.15</v>
      </c>
      <c r="F9" s="123" t="s">
        <v>249</v>
      </c>
      <c r="G9" s="124">
        <v>0.11</v>
      </c>
      <c r="H9" s="123" t="s">
        <v>250</v>
      </c>
      <c r="I9" s="124">
        <v>0.2</v>
      </c>
      <c r="J9" s="123" t="s">
        <v>251</v>
      </c>
      <c r="K9" s="123" t="s">
        <v>242</v>
      </c>
      <c r="L9" s="123" t="s">
        <v>243</v>
      </c>
      <c r="M9" s="125">
        <v>0.2</v>
      </c>
    </row>
    <row r="10" spans="2:13" x14ac:dyDescent="0.2">
      <c r="C10" s="357"/>
      <c r="D10" s="123" t="s">
        <v>252</v>
      </c>
      <c r="E10" s="124">
        <v>0.11</v>
      </c>
      <c r="F10" s="119"/>
      <c r="G10" s="119"/>
      <c r="H10" s="123" t="s">
        <v>253</v>
      </c>
      <c r="I10" s="124">
        <v>0.02</v>
      </c>
      <c r="J10" s="123" t="s">
        <v>254</v>
      </c>
      <c r="K10" s="123" t="s">
        <v>242</v>
      </c>
      <c r="L10" s="123" t="s">
        <v>243</v>
      </c>
      <c r="M10" s="125">
        <v>0.12</v>
      </c>
    </row>
    <row r="11" spans="2:13" x14ac:dyDescent="0.2">
      <c r="C11" s="357"/>
      <c r="D11" s="123" t="s">
        <v>255</v>
      </c>
      <c r="E11" s="124">
        <v>0.02</v>
      </c>
      <c r="F11" s="119"/>
      <c r="G11" s="119"/>
      <c r="H11" s="123" t="s">
        <v>256</v>
      </c>
      <c r="I11" s="124">
        <v>0.02</v>
      </c>
      <c r="J11" s="123" t="s">
        <v>251</v>
      </c>
      <c r="K11" s="123" t="s">
        <v>257</v>
      </c>
      <c r="L11" s="123" t="s">
        <v>258</v>
      </c>
      <c r="M11" s="125">
        <v>0.06</v>
      </c>
    </row>
    <row r="12" spans="2:13" x14ac:dyDescent="0.2">
      <c r="C12" s="357"/>
      <c r="D12" s="123" t="s">
        <v>259</v>
      </c>
      <c r="E12" s="124">
        <v>0.01</v>
      </c>
      <c r="F12" s="119"/>
      <c r="G12" s="119"/>
      <c r="H12" s="123" t="s">
        <v>249</v>
      </c>
      <c r="I12" s="124">
        <v>0.03</v>
      </c>
      <c r="J12" s="123" t="s">
        <v>247</v>
      </c>
      <c r="K12" s="123" t="s">
        <v>257</v>
      </c>
      <c r="L12" s="123" t="s">
        <v>258</v>
      </c>
      <c r="M12" s="125">
        <v>0.06</v>
      </c>
    </row>
    <row r="13" spans="2:13" x14ac:dyDescent="0.2">
      <c r="C13" s="357"/>
      <c r="D13" s="123" t="s">
        <v>260</v>
      </c>
      <c r="E13" s="126">
        <v>2E-3</v>
      </c>
      <c r="F13" s="119"/>
      <c r="G13" s="119"/>
      <c r="H13" s="119"/>
      <c r="I13" s="119"/>
      <c r="J13" s="359" t="s">
        <v>261</v>
      </c>
      <c r="K13" s="359"/>
      <c r="L13" s="359"/>
      <c r="M13" s="125">
        <v>0.03</v>
      </c>
    </row>
    <row r="14" spans="2:13" ht="16" thickBot="1" x14ac:dyDescent="0.25">
      <c r="C14" s="358"/>
      <c r="D14" s="123" t="s">
        <v>262</v>
      </c>
      <c r="E14" s="127">
        <v>1E-3</v>
      </c>
      <c r="F14" s="119"/>
      <c r="G14" s="119"/>
      <c r="H14" s="119"/>
      <c r="I14" s="119"/>
      <c r="J14" s="360" t="s">
        <v>249</v>
      </c>
      <c r="K14" s="360"/>
      <c r="L14" s="360"/>
      <c r="M14" s="125">
        <v>0.08</v>
      </c>
    </row>
    <row r="15" spans="2:13" ht="16" thickBot="1" x14ac:dyDescent="0.25">
      <c r="C15" s="128"/>
      <c r="D15" s="129"/>
      <c r="E15" s="130"/>
      <c r="F15" s="129"/>
      <c r="G15" s="130"/>
      <c r="H15" s="129"/>
      <c r="I15" s="130"/>
      <c r="J15" s="129"/>
      <c r="K15" s="129"/>
      <c r="L15" s="129"/>
      <c r="M15" s="131"/>
    </row>
    <row r="16" spans="2:13" x14ac:dyDescent="0.2">
      <c r="C16" s="365" t="s">
        <v>263</v>
      </c>
      <c r="D16" s="123" t="s">
        <v>238</v>
      </c>
      <c r="E16" s="124">
        <v>0.69</v>
      </c>
      <c r="F16" s="123" t="s">
        <v>239</v>
      </c>
      <c r="G16" s="124">
        <v>0.93</v>
      </c>
      <c r="H16" s="123" t="s">
        <v>240</v>
      </c>
      <c r="I16" s="124">
        <v>0.68</v>
      </c>
      <c r="J16" s="366" t="s">
        <v>261</v>
      </c>
      <c r="K16" s="366"/>
      <c r="L16" s="366"/>
      <c r="M16" s="125">
        <v>0.3</v>
      </c>
    </row>
    <row r="17" spans="3:13" x14ac:dyDescent="0.2">
      <c r="C17" s="357"/>
      <c r="D17" s="123" t="s">
        <v>252</v>
      </c>
      <c r="E17" s="124">
        <v>0.11</v>
      </c>
      <c r="F17" s="123" t="s">
        <v>264</v>
      </c>
      <c r="G17" s="124">
        <v>0.04</v>
      </c>
      <c r="H17" s="123" t="s">
        <v>253</v>
      </c>
      <c r="I17" s="124">
        <v>0.19</v>
      </c>
      <c r="J17" s="123" t="s">
        <v>247</v>
      </c>
      <c r="K17" s="123" t="s">
        <v>242</v>
      </c>
      <c r="L17" s="123" t="s">
        <v>258</v>
      </c>
      <c r="M17" s="125">
        <v>0.24</v>
      </c>
    </row>
    <row r="18" spans="3:13" x14ac:dyDescent="0.2">
      <c r="C18" s="357"/>
      <c r="D18" s="123" t="s">
        <v>255</v>
      </c>
      <c r="E18" s="124">
        <v>0.1</v>
      </c>
      <c r="F18" s="123" t="s">
        <v>265</v>
      </c>
      <c r="G18" s="124">
        <v>0.03</v>
      </c>
      <c r="H18" s="123" t="s">
        <v>266</v>
      </c>
      <c r="I18" s="124">
        <v>0.03</v>
      </c>
      <c r="J18" s="123" t="s">
        <v>254</v>
      </c>
      <c r="K18" s="123" t="s">
        <v>242</v>
      </c>
      <c r="L18" s="123" t="s">
        <v>258</v>
      </c>
      <c r="M18" s="125">
        <v>0.1</v>
      </c>
    </row>
    <row r="19" spans="3:13" x14ac:dyDescent="0.2">
      <c r="C19" s="357"/>
      <c r="D19" s="123" t="s">
        <v>267</v>
      </c>
      <c r="E19" s="124">
        <v>0.04</v>
      </c>
      <c r="F19" s="119"/>
      <c r="G19" s="119"/>
      <c r="H19" s="123" t="s">
        <v>268</v>
      </c>
      <c r="I19" s="124">
        <v>0.03</v>
      </c>
      <c r="J19" s="123" t="s">
        <v>251</v>
      </c>
      <c r="K19" s="123" t="s">
        <v>257</v>
      </c>
      <c r="L19" s="123" t="s">
        <v>258</v>
      </c>
      <c r="M19" s="125">
        <v>0.1</v>
      </c>
    </row>
    <row r="20" spans="3:13" x14ac:dyDescent="0.2">
      <c r="C20" s="357"/>
      <c r="D20" s="123" t="s">
        <v>248</v>
      </c>
      <c r="E20" s="124">
        <v>0.04</v>
      </c>
      <c r="F20" s="119"/>
      <c r="G20" s="119"/>
      <c r="H20" s="123" t="s">
        <v>269</v>
      </c>
      <c r="I20" s="124">
        <v>0.02</v>
      </c>
      <c r="J20" s="123" t="s">
        <v>251</v>
      </c>
      <c r="K20" s="123" t="s">
        <v>242</v>
      </c>
      <c r="L20" s="123" t="s">
        <v>258</v>
      </c>
      <c r="M20" s="125">
        <v>0.09</v>
      </c>
    </row>
    <row r="21" spans="3:13" x14ac:dyDescent="0.2">
      <c r="C21" s="357"/>
      <c r="D21" s="123" t="s">
        <v>270</v>
      </c>
      <c r="E21" s="124">
        <v>0.03</v>
      </c>
      <c r="F21" s="119"/>
      <c r="G21" s="119"/>
      <c r="H21" s="123" t="s">
        <v>249</v>
      </c>
      <c r="I21" s="124">
        <v>0.05</v>
      </c>
      <c r="J21" s="123" t="s">
        <v>241</v>
      </c>
      <c r="K21" s="123" t="s">
        <v>271</v>
      </c>
      <c r="L21" s="123" t="s">
        <v>258</v>
      </c>
      <c r="M21" s="125">
        <v>0.08</v>
      </c>
    </row>
    <row r="22" spans="3:13" x14ac:dyDescent="0.2">
      <c r="C22" s="357"/>
      <c r="D22" s="123" t="s">
        <v>262</v>
      </c>
      <c r="E22" s="126">
        <v>5.0000000000000001E-3</v>
      </c>
      <c r="F22" s="119"/>
      <c r="G22" s="119"/>
      <c r="H22" s="119"/>
      <c r="I22" s="119"/>
      <c r="J22" s="359" t="s">
        <v>249</v>
      </c>
      <c r="K22" s="359"/>
      <c r="L22" s="359"/>
      <c r="M22" s="125">
        <v>0.09</v>
      </c>
    </row>
    <row r="23" spans="3:13" x14ac:dyDescent="0.2">
      <c r="C23" s="357"/>
      <c r="D23" s="123" t="s">
        <v>272</v>
      </c>
      <c r="E23" s="126">
        <v>4.0000000000000001E-3</v>
      </c>
      <c r="F23" s="119"/>
      <c r="G23" s="119"/>
      <c r="H23" s="119"/>
      <c r="I23" s="119"/>
      <c r="J23" s="119"/>
      <c r="K23" s="119"/>
      <c r="L23" s="119"/>
      <c r="M23" s="132"/>
    </row>
    <row r="24" spans="3:13" ht="16" thickBot="1" x14ac:dyDescent="0.25">
      <c r="C24" s="358"/>
      <c r="D24" s="123" t="s">
        <v>259</v>
      </c>
      <c r="E24" s="126">
        <v>1E-4</v>
      </c>
      <c r="F24" s="119"/>
      <c r="G24" s="119"/>
      <c r="H24" s="119"/>
      <c r="I24" s="119"/>
      <c r="J24" s="119"/>
      <c r="K24" s="119"/>
      <c r="L24" s="119"/>
      <c r="M24" s="132"/>
    </row>
    <row r="25" spans="3:13" ht="16" thickBot="1" x14ac:dyDescent="0.25">
      <c r="C25" s="128"/>
      <c r="D25" s="129"/>
      <c r="E25" s="130"/>
      <c r="F25" s="129"/>
      <c r="G25" s="130"/>
      <c r="H25" s="129"/>
      <c r="I25" s="130"/>
      <c r="J25" s="129"/>
      <c r="K25" s="129"/>
      <c r="L25" s="129"/>
      <c r="M25" s="131"/>
    </row>
    <row r="26" spans="3:13" x14ac:dyDescent="0.2">
      <c r="C26" s="365" t="s">
        <v>273</v>
      </c>
      <c r="D26" s="123" t="s">
        <v>238</v>
      </c>
      <c r="E26" s="124">
        <v>0.35</v>
      </c>
      <c r="F26" s="123" t="s">
        <v>239</v>
      </c>
      <c r="G26" s="124">
        <v>0.35</v>
      </c>
      <c r="H26" s="123" t="s">
        <v>240</v>
      </c>
      <c r="I26" s="124">
        <v>0.63</v>
      </c>
      <c r="J26" s="123" t="s">
        <v>247</v>
      </c>
      <c r="K26" s="123" t="s">
        <v>242</v>
      </c>
      <c r="L26" s="123" t="s">
        <v>243</v>
      </c>
      <c r="M26" s="125">
        <v>0.28999999999999998</v>
      </c>
    </row>
    <row r="27" spans="3:13" x14ac:dyDescent="0.2">
      <c r="C27" s="357"/>
      <c r="D27" s="123" t="s">
        <v>255</v>
      </c>
      <c r="E27" s="124">
        <v>0.27</v>
      </c>
      <c r="F27" s="123" t="s">
        <v>274</v>
      </c>
      <c r="G27" s="124">
        <v>0.32</v>
      </c>
      <c r="H27" s="123" t="s">
        <v>246</v>
      </c>
      <c r="I27" s="124">
        <v>0.28999999999999998</v>
      </c>
      <c r="J27" s="123" t="s">
        <v>251</v>
      </c>
      <c r="K27" s="123" t="s">
        <v>242</v>
      </c>
      <c r="L27" s="123" t="s">
        <v>243</v>
      </c>
      <c r="M27" s="125">
        <v>0.26</v>
      </c>
    </row>
    <row r="28" spans="3:13" x14ac:dyDescent="0.2">
      <c r="C28" s="357"/>
      <c r="D28" s="123" t="s">
        <v>248</v>
      </c>
      <c r="E28" s="124">
        <v>0.22</v>
      </c>
      <c r="F28" s="123" t="s">
        <v>275</v>
      </c>
      <c r="G28" s="124">
        <v>0.24</v>
      </c>
      <c r="H28" s="123" t="s">
        <v>276</v>
      </c>
      <c r="I28" s="124">
        <v>0.03</v>
      </c>
      <c r="J28" s="123" t="s">
        <v>251</v>
      </c>
      <c r="K28" s="123" t="s">
        <v>257</v>
      </c>
      <c r="L28" s="123" t="s">
        <v>258</v>
      </c>
      <c r="M28" s="125">
        <v>0.22</v>
      </c>
    </row>
    <row r="29" spans="3:13" x14ac:dyDescent="0.2">
      <c r="C29" s="357"/>
      <c r="D29" s="123" t="s">
        <v>252</v>
      </c>
      <c r="E29" s="124">
        <v>0.1</v>
      </c>
      <c r="F29" s="123" t="s">
        <v>249</v>
      </c>
      <c r="G29" s="124">
        <v>0.08</v>
      </c>
      <c r="H29" s="123" t="s">
        <v>277</v>
      </c>
      <c r="I29" s="124">
        <v>0.02</v>
      </c>
      <c r="J29" s="123" t="s">
        <v>278</v>
      </c>
      <c r="K29" s="123" t="s">
        <v>242</v>
      </c>
      <c r="L29" s="123" t="s">
        <v>243</v>
      </c>
      <c r="M29" s="125">
        <v>0.12</v>
      </c>
    </row>
    <row r="30" spans="3:13" x14ac:dyDescent="0.2">
      <c r="C30" s="357"/>
      <c r="D30" s="123" t="s">
        <v>272</v>
      </c>
      <c r="E30" s="124">
        <v>0.05</v>
      </c>
      <c r="F30" s="119"/>
      <c r="G30" s="119"/>
      <c r="H30" s="123" t="s">
        <v>266</v>
      </c>
      <c r="I30" s="124">
        <v>0.01</v>
      </c>
      <c r="J30" s="123" t="s">
        <v>278</v>
      </c>
      <c r="K30" s="123" t="s">
        <v>271</v>
      </c>
      <c r="L30" s="123" t="s">
        <v>258</v>
      </c>
      <c r="M30" s="125">
        <v>0.04</v>
      </c>
    </row>
    <row r="31" spans="3:13" x14ac:dyDescent="0.2">
      <c r="C31" s="357"/>
      <c r="D31" s="123" t="s">
        <v>270</v>
      </c>
      <c r="E31" s="124">
        <v>0.03</v>
      </c>
      <c r="F31" s="119"/>
      <c r="G31" s="119"/>
      <c r="H31" s="123" t="s">
        <v>249</v>
      </c>
      <c r="I31" s="124">
        <v>0.02</v>
      </c>
      <c r="J31" s="359" t="s">
        <v>261</v>
      </c>
      <c r="K31" s="359"/>
      <c r="L31" s="359"/>
      <c r="M31" s="125">
        <v>0.06</v>
      </c>
    </row>
    <row r="32" spans="3:13" ht="16" thickBot="1" x14ac:dyDescent="0.25">
      <c r="C32" s="367"/>
      <c r="D32" s="133" t="s">
        <v>262</v>
      </c>
      <c r="E32" s="134">
        <v>2.9999999999999997E-4</v>
      </c>
      <c r="F32" s="135"/>
      <c r="G32" s="135"/>
      <c r="H32" s="135"/>
      <c r="I32" s="135"/>
      <c r="J32" s="360" t="s">
        <v>249</v>
      </c>
      <c r="K32" s="360"/>
      <c r="L32" s="360"/>
      <c r="M32" s="136">
        <v>0.01</v>
      </c>
    </row>
  </sheetData>
  <mergeCells count="14">
    <mergeCell ref="C16:C24"/>
    <mergeCell ref="J16:L16"/>
    <mergeCell ref="J22:L22"/>
    <mergeCell ref="C26:C32"/>
    <mergeCell ref="J31:L31"/>
    <mergeCell ref="J32:L32"/>
    <mergeCell ref="C7:C14"/>
    <mergeCell ref="J13:L13"/>
    <mergeCell ref="J14:L14"/>
    <mergeCell ref="C5:C6"/>
    <mergeCell ref="D5:E6"/>
    <mergeCell ref="F5:G6"/>
    <mergeCell ref="H5:I6"/>
    <mergeCell ref="J5:L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S51"/>
  <sheetViews>
    <sheetView zoomScale="68" workbookViewId="0">
      <selection activeCell="B3" sqref="B3"/>
    </sheetView>
  </sheetViews>
  <sheetFormatPr baseColWidth="10" defaultColWidth="8.83203125" defaultRowHeight="15" x14ac:dyDescent="0.2"/>
  <cols>
    <col min="1" max="1" width="5" style="50" customWidth="1"/>
    <col min="2" max="2" width="43.33203125" customWidth="1"/>
    <col min="3" max="3" width="8.6640625" customWidth="1"/>
    <col min="4" max="4" width="9.83203125" customWidth="1"/>
    <col min="5" max="5" width="9.1640625" customWidth="1"/>
    <col min="7" max="7" width="10.5" bestFit="1" customWidth="1"/>
    <col min="8" max="8" width="7.5" customWidth="1"/>
    <col min="9" max="9" width="14.1640625" customWidth="1"/>
    <col min="10" max="10" width="9.1640625" customWidth="1"/>
    <col min="11" max="11" width="7.83203125" customWidth="1"/>
    <col min="12" max="12" width="8.6640625" customWidth="1"/>
    <col min="13" max="13" width="2.5" customWidth="1"/>
    <col min="15" max="15" width="7.83203125" customWidth="1"/>
    <col min="18" max="18" width="6.33203125" customWidth="1"/>
    <col min="19" max="19" width="8" customWidth="1"/>
    <col min="20" max="20" width="3.1640625" customWidth="1"/>
    <col min="21" max="21" width="4.1640625" customWidth="1"/>
    <col min="22" max="22" width="10.5" bestFit="1" customWidth="1"/>
    <col min="23" max="23" width="9.1640625" customWidth="1"/>
    <col min="24" max="24" width="8.5" customWidth="1"/>
    <col min="25" max="25" width="8.83203125" customWidth="1"/>
    <col min="26" max="26" width="5.83203125" customWidth="1"/>
    <col min="27" max="27" width="8.5" customWidth="1"/>
    <col min="28" max="28" width="8.83203125" customWidth="1"/>
    <col min="29" max="29" width="8" style="2" customWidth="1"/>
    <col min="30" max="30" width="8.33203125" style="2" customWidth="1"/>
    <col min="31" max="31" width="10.1640625" style="2" customWidth="1"/>
    <col min="32" max="32" width="8.33203125" style="2" customWidth="1"/>
    <col min="33" max="34" width="7.5" style="2" customWidth="1"/>
    <col min="35" max="35" width="7.6640625" style="2" customWidth="1"/>
    <col min="36" max="36" width="7.83203125" style="2" customWidth="1"/>
    <col min="37" max="37" width="2.5" style="2" customWidth="1"/>
    <col min="38" max="38" width="9.5" customWidth="1"/>
    <col min="39" max="39" width="8.5" customWidth="1"/>
    <col min="41" max="41" width="9.6640625" customWidth="1"/>
    <col min="42" max="42" width="3.1640625" customWidth="1"/>
    <col min="43" max="43" width="11.6640625" customWidth="1"/>
    <col min="44" max="44" width="2.83203125" customWidth="1"/>
  </cols>
  <sheetData>
    <row r="2" spans="1:45" ht="16" x14ac:dyDescent="0.2">
      <c r="A2"/>
      <c r="B2" s="68" t="s">
        <v>407</v>
      </c>
      <c r="C2" s="68"/>
      <c r="D2" s="68"/>
      <c r="E2" s="68"/>
      <c r="AC2"/>
      <c r="AD2"/>
      <c r="AE2"/>
      <c r="AF2"/>
      <c r="AG2"/>
      <c r="AH2"/>
      <c r="AI2"/>
      <c r="AJ2"/>
      <c r="AK2"/>
    </row>
    <row r="3" spans="1:45" x14ac:dyDescent="0.2">
      <c r="B3" s="2"/>
      <c r="C3" s="2"/>
      <c r="D3" s="2"/>
      <c r="E3" s="2"/>
      <c r="F3" s="2"/>
      <c r="G3" s="2"/>
      <c r="H3" s="2"/>
      <c r="I3" s="2"/>
      <c r="K3" s="2"/>
      <c r="L3" s="2"/>
      <c r="N3" s="57"/>
      <c r="O3" s="57"/>
      <c r="P3" s="57"/>
      <c r="Q3" s="57"/>
      <c r="R3" s="57"/>
      <c r="S3" s="57"/>
      <c r="T3" s="57"/>
      <c r="U3" s="57"/>
      <c r="V3" s="57"/>
      <c r="W3" s="57"/>
      <c r="AC3"/>
      <c r="AD3"/>
      <c r="AE3"/>
      <c r="AF3"/>
      <c r="AG3"/>
      <c r="AH3"/>
      <c r="AI3"/>
      <c r="AJ3"/>
      <c r="AK3"/>
      <c r="AL3" s="374" t="s">
        <v>195</v>
      </c>
      <c r="AM3" s="374"/>
      <c r="AN3" s="374"/>
      <c r="AO3" s="374"/>
      <c r="AQ3" s="370" t="s">
        <v>162</v>
      </c>
    </row>
    <row r="4" spans="1:45" x14ac:dyDescent="0.2">
      <c r="B4" s="2"/>
      <c r="C4" s="2"/>
      <c r="D4" s="375" t="s">
        <v>151</v>
      </c>
      <c r="E4" s="375"/>
      <c r="F4" s="375"/>
      <c r="G4" s="375"/>
      <c r="H4" s="375"/>
      <c r="I4" s="375"/>
      <c r="J4" s="375"/>
      <c r="K4" s="375"/>
      <c r="L4" s="375"/>
      <c r="N4" s="369" t="s">
        <v>152</v>
      </c>
      <c r="O4" s="369"/>
      <c r="P4" s="369"/>
      <c r="Q4" s="369"/>
      <c r="R4" s="369"/>
      <c r="S4" s="369"/>
      <c r="T4" s="78"/>
      <c r="U4" s="64"/>
      <c r="V4" s="369" t="s">
        <v>211</v>
      </c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69"/>
      <c r="AJ4" s="369"/>
      <c r="AK4" s="74"/>
      <c r="AL4" s="369" t="s">
        <v>210</v>
      </c>
      <c r="AM4" s="369"/>
      <c r="AN4" s="369"/>
      <c r="AO4" s="369"/>
      <c r="AQ4" s="371"/>
      <c r="AS4" s="117" t="s">
        <v>230</v>
      </c>
    </row>
    <row r="5" spans="1:45" ht="14.5" customHeight="1" x14ac:dyDescent="0.2">
      <c r="B5" s="22"/>
      <c r="C5" s="370" t="s">
        <v>154</v>
      </c>
      <c r="D5" s="368" t="s">
        <v>1</v>
      </c>
      <c r="E5" s="368" t="s">
        <v>2</v>
      </c>
      <c r="F5" s="376" t="s">
        <v>0</v>
      </c>
      <c r="G5" s="368" t="s">
        <v>3</v>
      </c>
      <c r="H5" s="368" t="s">
        <v>142</v>
      </c>
      <c r="I5" s="378" t="s">
        <v>166</v>
      </c>
      <c r="J5" s="372" t="s">
        <v>171</v>
      </c>
      <c r="K5" s="368" t="s">
        <v>150</v>
      </c>
      <c r="L5" s="368" t="s">
        <v>172</v>
      </c>
      <c r="N5" s="372" t="s">
        <v>141</v>
      </c>
      <c r="O5" s="57"/>
      <c r="P5" s="57"/>
      <c r="R5" s="57"/>
      <c r="S5" s="57"/>
      <c r="T5" s="57"/>
      <c r="U5" s="57"/>
      <c r="V5" s="368" t="s">
        <v>155</v>
      </c>
      <c r="W5" s="368"/>
      <c r="AC5" s="22"/>
      <c r="AD5" s="22"/>
      <c r="AE5" s="373" t="s">
        <v>189</v>
      </c>
      <c r="AF5" s="22"/>
      <c r="AG5" s="22"/>
      <c r="AH5" s="22"/>
      <c r="AI5" s="22"/>
      <c r="AJ5" s="22"/>
      <c r="AK5" s="22"/>
      <c r="AL5" s="368" t="s">
        <v>155</v>
      </c>
    </row>
    <row r="6" spans="1:45" ht="19.75" customHeight="1" x14ac:dyDescent="0.25">
      <c r="B6" s="38" t="s">
        <v>135</v>
      </c>
      <c r="C6" s="370"/>
      <c r="D6" s="368"/>
      <c r="E6" s="368"/>
      <c r="F6" s="376"/>
      <c r="G6" s="368"/>
      <c r="H6" s="368"/>
      <c r="I6" s="368"/>
      <c r="J6" s="372"/>
      <c r="K6" s="368"/>
      <c r="L6" s="368"/>
      <c r="N6" s="372"/>
      <c r="O6" s="67" t="s">
        <v>138</v>
      </c>
      <c r="P6" s="67" t="s">
        <v>139</v>
      </c>
      <c r="Q6" s="67" t="s">
        <v>174</v>
      </c>
      <c r="R6" s="67" t="s">
        <v>173</v>
      </c>
      <c r="S6" s="67" t="s">
        <v>165</v>
      </c>
      <c r="T6" s="91"/>
      <c r="U6" s="67"/>
      <c r="V6" s="114" t="s">
        <v>183</v>
      </c>
      <c r="W6" s="113" t="s">
        <v>184</v>
      </c>
      <c r="X6" s="67" t="s">
        <v>206</v>
      </c>
      <c r="Y6" s="67" t="s">
        <v>185</v>
      </c>
      <c r="Z6" s="67" t="s">
        <v>187</v>
      </c>
      <c r="AA6" s="67" t="s">
        <v>163</v>
      </c>
      <c r="AB6" s="67" t="s">
        <v>164</v>
      </c>
      <c r="AC6" s="65" t="s">
        <v>69</v>
      </c>
      <c r="AD6" s="65" t="s">
        <v>207</v>
      </c>
      <c r="AE6" s="373"/>
      <c r="AF6" s="84" t="s">
        <v>190</v>
      </c>
      <c r="AG6" s="84" t="s">
        <v>191</v>
      </c>
      <c r="AH6" s="84" t="s">
        <v>192</v>
      </c>
      <c r="AI6" s="84" t="s">
        <v>193</v>
      </c>
      <c r="AJ6" s="84" t="s">
        <v>194</v>
      </c>
      <c r="AK6" s="84"/>
      <c r="AL6" s="368"/>
      <c r="AM6" s="65" t="s">
        <v>69</v>
      </c>
      <c r="AN6" s="65" t="s">
        <v>209</v>
      </c>
      <c r="AO6" s="65" t="s">
        <v>175</v>
      </c>
      <c r="AQ6" s="65" t="s">
        <v>74</v>
      </c>
    </row>
    <row r="7" spans="1:45" s="51" customFormat="1" ht="19.25" customHeight="1" x14ac:dyDescent="0.2">
      <c r="A7" s="109"/>
      <c r="B7" s="39"/>
      <c r="C7" s="72"/>
      <c r="D7" s="31" t="s">
        <v>128</v>
      </c>
      <c r="E7" s="31" t="s">
        <v>129</v>
      </c>
      <c r="F7" s="30"/>
      <c r="G7" s="32"/>
      <c r="H7" s="32"/>
      <c r="I7" s="32"/>
      <c r="J7" s="110" t="s">
        <v>222</v>
      </c>
      <c r="K7" s="110" t="s">
        <v>57</v>
      </c>
      <c r="L7" s="110"/>
      <c r="N7" s="110" t="s">
        <v>57</v>
      </c>
      <c r="O7" s="110" t="s">
        <v>223</v>
      </c>
      <c r="P7" s="110" t="s">
        <v>61</v>
      </c>
      <c r="Q7" s="111" t="s">
        <v>224</v>
      </c>
      <c r="R7" s="110"/>
      <c r="S7" s="110" t="s">
        <v>140</v>
      </c>
      <c r="T7" s="110"/>
      <c r="U7" s="110"/>
      <c r="V7" s="110"/>
      <c r="W7" s="110"/>
      <c r="X7" s="34" t="s">
        <v>68</v>
      </c>
      <c r="Y7" s="111" t="s">
        <v>224</v>
      </c>
      <c r="Z7" s="111"/>
      <c r="AA7" s="34" t="s">
        <v>186</v>
      </c>
      <c r="AB7" s="34" t="s">
        <v>186</v>
      </c>
      <c r="AC7" s="31" t="s">
        <v>131</v>
      </c>
      <c r="AD7" s="31" t="s">
        <v>131</v>
      </c>
      <c r="AE7" s="34" t="s">
        <v>186</v>
      </c>
      <c r="AF7" s="34" t="s">
        <v>186</v>
      </c>
      <c r="AG7" s="34" t="s">
        <v>186</v>
      </c>
      <c r="AH7" s="34" t="s">
        <v>186</v>
      </c>
      <c r="AI7" s="34" t="s">
        <v>186</v>
      </c>
      <c r="AJ7" s="34" t="s">
        <v>186</v>
      </c>
      <c r="AK7" s="49"/>
      <c r="AL7" s="112"/>
      <c r="AM7" s="31" t="s">
        <v>131</v>
      </c>
      <c r="AN7" s="31" t="s">
        <v>131</v>
      </c>
      <c r="AO7" s="31" t="s">
        <v>131</v>
      </c>
      <c r="AQ7" s="31" t="s">
        <v>63</v>
      </c>
    </row>
    <row r="8" spans="1:45" x14ac:dyDescent="0.2">
      <c r="B8" s="38"/>
      <c r="C8" s="2"/>
      <c r="D8" s="38"/>
      <c r="E8" s="38"/>
      <c r="F8" s="19"/>
      <c r="G8" s="48"/>
      <c r="H8" s="48"/>
      <c r="I8" s="48"/>
      <c r="K8" s="48"/>
      <c r="L8" s="48"/>
      <c r="N8" s="58"/>
      <c r="O8" s="57"/>
      <c r="P8" s="57"/>
      <c r="Q8" s="57"/>
      <c r="R8" s="57"/>
      <c r="S8" s="57"/>
      <c r="T8" s="57"/>
      <c r="U8" s="57"/>
      <c r="V8" s="57"/>
      <c r="W8" s="57"/>
      <c r="X8" s="49"/>
      <c r="Y8" s="49"/>
      <c r="Z8" s="49"/>
      <c r="AA8" s="49"/>
      <c r="AB8" s="49"/>
      <c r="AC8" s="47"/>
      <c r="AD8" s="47"/>
      <c r="AE8" s="47"/>
      <c r="AF8" s="47"/>
      <c r="AG8" s="47"/>
      <c r="AH8" s="47"/>
      <c r="AI8" s="47"/>
      <c r="AJ8" s="47"/>
      <c r="AK8" s="47"/>
    </row>
    <row r="9" spans="1:45" x14ac:dyDescent="0.2">
      <c r="B9" s="6" t="s">
        <v>168</v>
      </c>
      <c r="C9" s="5" t="s">
        <v>79</v>
      </c>
      <c r="D9" s="21">
        <v>60.813888890000001</v>
      </c>
      <c r="E9" s="21">
        <v>116.04333333</v>
      </c>
      <c r="F9" s="6" t="s">
        <v>94</v>
      </c>
      <c r="G9" s="8">
        <v>43259</v>
      </c>
      <c r="H9" s="8" t="s">
        <v>143</v>
      </c>
      <c r="I9" s="8" t="s">
        <v>167</v>
      </c>
      <c r="J9" s="116">
        <v>2.5</v>
      </c>
      <c r="K9" s="140" t="s">
        <v>282</v>
      </c>
      <c r="L9" s="8" t="s">
        <v>160</v>
      </c>
      <c r="N9" s="59">
        <v>0.36</v>
      </c>
      <c r="O9" s="53">
        <v>15.6</v>
      </c>
      <c r="P9" s="53">
        <v>100.3</v>
      </c>
      <c r="Q9" s="53">
        <v>253.1</v>
      </c>
      <c r="R9" s="59">
        <v>8.14</v>
      </c>
      <c r="S9" s="53">
        <v>11.7</v>
      </c>
      <c r="T9" s="53"/>
      <c r="U9" s="53"/>
      <c r="V9" s="79">
        <v>43266</v>
      </c>
      <c r="W9" s="79">
        <v>43300</v>
      </c>
      <c r="X9" s="41">
        <v>12</v>
      </c>
      <c r="Y9" s="40">
        <v>318</v>
      </c>
      <c r="Z9" s="81">
        <v>8.11</v>
      </c>
      <c r="AA9" s="83">
        <v>216</v>
      </c>
      <c r="AB9" s="83">
        <v>10</v>
      </c>
      <c r="AC9" s="40">
        <v>23.6</v>
      </c>
      <c r="AD9" s="5">
        <v>22.5</v>
      </c>
      <c r="AE9" s="40">
        <v>82.2</v>
      </c>
      <c r="AF9" s="40">
        <v>36.5</v>
      </c>
      <c r="AG9" s="40">
        <v>1.5</v>
      </c>
      <c r="AH9" s="40">
        <v>11.7</v>
      </c>
      <c r="AI9" s="40">
        <v>12.4</v>
      </c>
      <c r="AJ9" s="83">
        <v>68</v>
      </c>
      <c r="AK9" s="5"/>
      <c r="AL9" s="108">
        <v>43290</v>
      </c>
      <c r="AM9" s="52">
        <v>24</v>
      </c>
      <c r="AN9" s="54">
        <v>24.15</v>
      </c>
      <c r="AO9" s="53">
        <v>24.11</v>
      </c>
      <c r="AQ9" s="70">
        <v>-18.18</v>
      </c>
    </row>
    <row r="10" spans="1:45" x14ac:dyDescent="0.2">
      <c r="B10" s="6" t="s">
        <v>169</v>
      </c>
      <c r="C10" s="5" t="s">
        <v>80</v>
      </c>
      <c r="D10" s="21">
        <v>61.44722222</v>
      </c>
      <c r="E10" s="21">
        <v>113.63249999999999</v>
      </c>
      <c r="F10" s="6" t="s">
        <v>95</v>
      </c>
      <c r="G10" s="8">
        <v>43261</v>
      </c>
      <c r="H10" s="8" t="s">
        <v>144</v>
      </c>
      <c r="I10" s="8" t="s">
        <v>167</v>
      </c>
      <c r="J10" s="116">
        <v>9</v>
      </c>
      <c r="K10" s="139" t="s">
        <v>281</v>
      </c>
      <c r="L10" s="8" t="s">
        <v>161</v>
      </c>
      <c r="N10" s="59">
        <v>0.15</v>
      </c>
      <c r="O10" s="53">
        <v>14.1</v>
      </c>
      <c r="P10" s="53">
        <v>98.7</v>
      </c>
      <c r="Q10" s="53">
        <v>165.2</v>
      </c>
      <c r="R10" s="59">
        <v>7.09</v>
      </c>
      <c r="S10" s="53">
        <v>149.4</v>
      </c>
      <c r="T10" s="53"/>
      <c r="U10" s="53"/>
      <c r="V10" s="79">
        <v>43266</v>
      </c>
      <c r="W10" s="79">
        <v>43300</v>
      </c>
      <c r="X10" s="41">
        <v>202</v>
      </c>
      <c r="Y10" s="40">
        <v>216</v>
      </c>
      <c r="Z10" s="81">
        <v>8.08</v>
      </c>
      <c r="AA10" s="83">
        <v>144</v>
      </c>
      <c r="AB10" s="83">
        <v>218</v>
      </c>
      <c r="AC10" s="40">
        <v>5.6</v>
      </c>
      <c r="AD10" s="5">
        <v>5.6</v>
      </c>
      <c r="AE10" s="40">
        <v>82.1</v>
      </c>
      <c r="AF10" s="40">
        <v>26.1</v>
      </c>
      <c r="AG10" s="40">
        <v>1.1000000000000001</v>
      </c>
      <c r="AH10" s="40">
        <v>7.5</v>
      </c>
      <c r="AI10" s="40">
        <v>5.4</v>
      </c>
      <c r="AJ10" s="83">
        <v>20</v>
      </c>
      <c r="AK10" s="5"/>
      <c r="AL10" s="108">
        <v>43290</v>
      </c>
      <c r="AM10" s="52">
        <v>5.27</v>
      </c>
      <c r="AN10" s="54">
        <v>5.54</v>
      </c>
      <c r="AO10" s="53">
        <v>5.25</v>
      </c>
      <c r="AQ10" s="70">
        <v>-18.88</v>
      </c>
    </row>
    <row r="11" spans="1:45" x14ac:dyDescent="0.2">
      <c r="B11" s="6" t="s">
        <v>115</v>
      </c>
      <c r="C11" s="5" t="s">
        <v>81</v>
      </c>
      <c r="D11" s="21">
        <v>59.98722222</v>
      </c>
      <c r="E11" s="21">
        <v>111.83027778</v>
      </c>
      <c r="F11" s="6" t="s">
        <v>96</v>
      </c>
      <c r="G11" s="8">
        <v>43262</v>
      </c>
      <c r="H11" s="8" t="s">
        <v>144</v>
      </c>
      <c r="I11" s="8" t="s">
        <v>167</v>
      </c>
      <c r="J11" s="116" t="s">
        <v>145</v>
      </c>
      <c r="K11" s="8" t="s">
        <v>225</v>
      </c>
      <c r="L11" s="8" t="s">
        <v>161</v>
      </c>
      <c r="N11" s="59">
        <v>0.15</v>
      </c>
      <c r="O11" s="53">
        <v>14.6</v>
      </c>
      <c r="P11" s="53">
        <v>93.2</v>
      </c>
      <c r="Q11" s="53">
        <v>168.3</v>
      </c>
      <c r="R11" s="59">
        <v>7.66</v>
      </c>
      <c r="S11" s="53">
        <v>161.69999999999999</v>
      </c>
      <c r="T11" s="53"/>
      <c r="U11" s="53"/>
      <c r="V11" s="79">
        <v>43266</v>
      </c>
      <c r="W11" s="79">
        <v>43300</v>
      </c>
      <c r="X11" s="41">
        <v>221</v>
      </c>
      <c r="Y11" s="40">
        <v>216</v>
      </c>
      <c r="Z11" s="81">
        <v>8.1300000000000008</v>
      </c>
      <c r="AA11" s="83">
        <v>162</v>
      </c>
      <c r="AB11" s="83">
        <v>248</v>
      </c>
      <c r="AC11" s="40">
        <v>5.3</v>
      </c>
      <c r="AD11" s="5">
        <v>5.3</v>
      </c>
      <c r="AE11" s="40">
        <v>85.2</v>
      </c>
      <c r="AF11" s="40">
        <v>26</v>
      </c>
      <c r="AG11" s="40">
        <v>1.1000000000000001</v>
      </c>
      <c r="AH11" s="40">
        <v>7.9</v>
      </c>
      <c r="AI11" s="40">
        <v>5</v>
      </c>
      <c r="AJ11" s="83">
        <v>21</v>
      </c>
      <c r="AK11" s="5"/>
      <c r="AL11" s="108">
        <v>43290</v>
      </c>
      <c r="AM11" s="52">
        <v>5.1100000000000003</v>
      </c>
      <c r="AN11" s="5" t="s">
        <v>156</v>
      </c>
      <c r="AO11" s="53">
        <v>5.18</v>
      </c>
      <c r="AQ11" s="70">
        <v>-18.670000000000002</v>
      </c>
    </row>
    <row r="12" spans="1:45" x14ac:dyDescent="0.2">
      <c r="B12" s="6" t="s">
        <v>116</v>
      </c>
      <c r="C12" s="5" t="s">
        <v>82</v>
      </c>
      <c r="D12" s="21">
        <v>59.224166670000002</v>
      </c>
      <c r="E12" s="21">
        <v>112.48055556</v>
      </c>
      <c r="F12" s="6" t="s">
        <v>97</v>
      </c>
      <c r="G12" s="8">
        <v>43263</v>
      </c>
      <c r="H12" s="8" t="s">
        <v>146</v>
      </c>
      <c r="I12" s="8" t="s">
        <v>181</v>
      </c>
      <c r="J12" s="116">
        <v>1</v>
      </c>
      <c r="K12" s="8" t="s">
        <v>149</v>
      </c>
      <c r="L12" s="8" t="s">
        <v>160</v>
      </c>
      <c r="N12" s="59">
        <v>1</v>
      </c>
      <c r="O12" s="53">
        <v>15</v>
      </c>
      <c r="P12" s="53">
        <v>93.2</v>
      </c>
      <c r="Q12" s="53">
        <v>196.3</v>
      </c>
      <c r="R12" s="59">
        <v>7.73</v>
      </c>
      <c r="S12" s="53">
        <v>74.099999999999994</v>
      </c>
      <c r="T12" s="53"/>
      <c r="U12" s="53"/>
      <c r="V12" s="79">
        <v>43266</v>
      </c>
      <c r="W12" s="79">
        <v>43300</v>
      </c>
      <c r="X12" s="41">
        <v>113</v>
      </c>
      <c r="Y12" s="40">
        <v>282</v>
      </c>
      <c r="Z12" s="81">
        <v>8.25</v>
      </c>
      <c r="AA12" s="83">
        <v>184</v>
      </c>
      <c r="AB12" s="83">
        <v>146</v>
      </c>
      <c r="AC12" s="40">
        <v>5.6</v>
      </c>
      <c r="AD12" s="5">
        <v>5.6</v>
      </c>
      <c r="AE12" s="40">
        <v>103</v>
      </c>
      <c r="AF12" s="40">
        <v>38.299999999999997</v>
      </c>
      <c r="AG12" s="40">
        <v>0.9</v>
      </c>
      <c r="AH12" s="40">
        <v>10.1</v>
      </c>
      <c r="AI12" s="40">
        <v>4.3</v>
      </c>
      <c r="AJ12" s="83">
        <v>41</v>
      </c>
      <c r="AK12" s="5"/>
      <c r="AL12" s="108">
        <v>43290</v>
      </c>
      <c r="AM12" s="52">
        <v>5.41</v>
      </c>
      <c r="AN12" s="54">
        <v>5.6</v>
      </c>
      <c r="AO12" s="53">
        <v>5.36</v>
      </c>
      <c r="AQ12" s="70">
        <v>-19.18</v>
      </c>
    </row>
    <row r="13" spans="1:45" x14ac:dyDescent="0.2">
      <c r="B13" s="6" t="s">
        <v>117</v>
      </c>
      <c r="C13" s="5" t="s">
        <v>83</v>
      </c>
      <c r="D13" s="21">
        <v>62.631944439999998</v>
      </c>
      <c r="E13" s="21">
        <v>113.75416667</v>
      </c>
      <c r="F13" s="6" t="s">
        <v>98</v>
      </c>
      <c r="G13" s="8">
        <v>43265</v>
      </c>
      <c r="H13" s="8" t="s">
        <v>146</v>
      </c>
      <c r="I13" s="8" t="s">
        <v>167</v>
      </c>
      <c r="J13" s="116">
        <v>1</v>
      </c>
      <c r="K13" s="140" t="s">
        <v>283</v>
      </c>
      <c r="L13" s="8" t="s">
        <v>160</v>
      </c>
      <c r="N13" s="59">
        <v>0.3</v>
      </c>
      <c r="O13" s="53">
        <v>13.5</v>
      </c>
      <c r="P13" s="53">
        <v>97.8</v>
      </c>
      <c r="Q13" s="53">
        <v>67</v>
      </c>
      <c r="R13" s="59">
        <v>6.77</v>
      </c>
      <c r="S13" s="53">
        <v>3.9</v>
      </c>
      <c r="T13" s="53"/>
      <c r="U13" s="53"/>
      <c r="V13" s="79">
        <v>43266</v>
      </c>
      <c r="W13" s="79">
        <v>43300</v>
      </c>
      <c r="X13" s="41">
        <v>1.1499999999999999</v>
      </c>
      <c r="Y13" s="40">
        <v>88</v>
      </c>
      <c r="Z13" s="81">
        <v>7.8</v>
      </c>
      <c r="AA13" s="83">
        <v>34</v>
      </c>
      <c r="AB13" s="83" t="s">
        <v>188</v>
      </c>
      <c r="AC13" s="40">
        <v>6.4</v>
      </c>
      <c r="AD13" s="5">
        <v>5.8</v>
      </c>
      <c r="AE13" s="40">
        <v>31.5</v>
      </c>
      <c r="AF13" s="40">
        <v>8.9</v>
      </c>
      <c r="AG13" s="40">
        <v>1.2</v>
      </c>
      <c r="AH13" s="40">
        <v>3.7</v>
      </c>
      <c r="AI13" s="40">
        <v>2.5</v>
      </c>
      <c r="AJ13" s="83">
        <v>6</v>
      </c>
      <c r="AK13" s="5"/>
      <c r="AL13" s="108">
        <v>43290</v>
      </c>
      <c r="AM13" s="52">
        <v>5.86</v>
      </c>
      <c r="AN13" s="54">
        <v>6.11</v>
      </c>
      <c r="AO13" s="53">
        <v>5.91</v>
      </c>
      <c r="AQ13" s="70">
        <v>-13.27</v>
      </c>
    </row>
    <row r="14" spans="1:45" x14ac:dyDescent="0.2">
      <c r="B14" s="6" t="s">
        <v>118</v>
      </c>
      <c r="C14" s="5" t="s">
        <v>84</v>
      </c>
      <c r="D14" s="21">
        <v>62.709722220000003</v>
      </c>
      <c r="E14" s="21">
        <v>114.46888889</v>
      </c>
      <c r="F14" s="6" t="s">
        <v>99</v>
      </c>
      <c r="G14" s="8">
        <v>43266</v>
      </c>
      <c r="H14" s="8" t="s">
        <v>143</v>
      </c>
      <c r="I14" s="8" t="s">
        <v>167</v>
      </c>
      <c r="J14" s="116">
        <v>4.5</v>
      </c>
      <c r="K14" s="140" t="s">
        <v>284</v>
      </c>
      <c r="L14" s="8" t="s">
        <v>160</v>
      </c>
      <c r="N14" s="60">
        <v>2</v>
      </c>
      <c r="O14" s="61">
        <v>11.9</v>
      </c>
      <c r="P14" s="61">
        <v>100</v>
      </c>
      <c r="Q14" s="61">
        <v>40.200000000000003</v>
      </c>
      <c r="R14" s="60">
        <v>6.81</v>
      </c>
      <c r="S14" s="61">
        <v>3</v>
      </c>
      <c r="T14" s="61"/>
      <c r="U14" s="61"/>
      <c r="V14" s="79">
        <v>43266</v>
      </c>
      <c r="W14" s="79">
        <v>43300</v>
      </c>
      <c r="X14" s="41">
        <v>1.78</v>
      </c>
      <c r="Y14" s="40">
        <v>54.3</v>
      </c>
      <c r="Z14" s="81">
        <v>7.6</v>
      </c>
      <c r="AA14" s="83">
        <v>12</v>
      </c>
      <c r="AB14" s="83" t="s">
        <v>188</v>
      </c>
      <c r="AC14" s="40">
        <v>4.7</v>
      </c>
      <c r="AD14" s="5">
        <v>4.5</v>
      </c>
      <c r="AE14" s="40">
        <v>20.3</v>
      </c>
      <c r="AF14" s="40">
        <v>4.2</v>
      </c>
      <c r="AG14" s="40">
        <v>0.9</v>
      </c>
      <c r="AH14" s="40">
        <v>2.4</v>
      </c>
      <c r="AI14" s="40">
        <v>2</v>
      </c>
      <c r="AJ14" s="83">
        <v>4</v>
      </c>
      <c r="AK14" s="5"/>
      <c r="AL14" s="108">
        <v>43290</v>
      </c>
      <c r="AM14" s="52">
        <v>4.28</v>
      </c>
      <c r="AN14" s="54">
        <v>4.3600000000000003</v>
      </c>
      <c r="AO14" s="53">
        <v>4.3600000000000003</v>
      </c>
      <c r="AQ14" s="70">
        <v>-14.32</v>
      </c>
    </row>
    <row r="15" spans="1:45" x14ac:dyDescent="0.2">
      <c r="B15" s="6" t="s">
        <v>147</v>
      </c>
      <c r="C15" s="5" t="s">
        <v>85</v>
      </c>
      <c r="D15" s="21">
        <v>63.22666667</v>
      </c>
      <c r="E15" s="21">
        <v>116.46666667</v>
      </c>
      <c r="F15" s="6" t="s">
        <v>100</v>
      </c>
      <c r="G15" s="8">
        <v>43268</v>
      </c>
      <c r="H15" s="8" t="s">
        <v>146</v>
      </c>
      <c r="I15" s="8" t="s">
        <v>167</v>
      </c>
      <c r="J15" s="53">
        <v>1</v>
      </c>
      <c r="K15" s="140" t="s">
        <v>283</v>
      </c>
      <c r="L15" s="8" t="s">
        <v>160</v>
      </c>
      <c r="N15" s="59">
        <v>0.15</v>
      </c>
      <c r="O15" s="53">
        <v>16.100000000000001</v>
      </c>
      <c r="P15" s="53">
        <v>90.6</v>
      </c>
      <c r="Q15" s="53">
        <v>178.5</v>
      </c>
      <c r="R15" s="59">
        <v>7.38</v>
      </c>
      <c r="S15" s="53">
        <v>11.3</v>
      </c>
      <c r="T15" s="53"/>
      <c r="U15" s="53"/>
      <c r="V15" s="80">
        <v>43277</v>
      </c>
      <c r="W15" s="80">
        <v>43294</v>
      </c>
      <c r="X15" s="43">
        <v>6.62</v>
      </c>
      <c r="Y15" s="42">
        <v>222</v>
      </c>
      <c r="Z15" s="45">
        <v>7.97</v>
      </c>
      <c r="AA15" s="82">
        <v>134</v>
      </c>
      <c r="AB15" s="83" t="s">
        <v>188</v>
      </c>
      <c r="AC15" s="42">
        <v>10.6</v>
      </c>
      <c r="AD15" s="5">
        <v>10.3</v>
      </c>
      <c r="AE15" s="82">
        <v>93.1</v>
      </c>
      <c r="AF15" s="85">
        <v>23.2</v>
      </c>
      <c r="AG15" s="86">
        <v>1</v>
      </c>
      <c r="AH15" s="85">
        <v>12.4</v>
      </c>
      <c r="AI15" s="87">
        <v>3.5</v>
      </c>
      <c r="AJ15" s="82">
        <v>17</v>
      </c>
      <c r="AK15" s="5"/>
      <c r="AL15" s="108">
        <v>43300</v>
      </c>
      <c r="AM15" s="52">
        <v>10.119999999999999</v>
      </c>
      <c r="AN15" s="54">
        <v>10.52</v>
      </c>
      <c r="AO15" s="52">
        <v>10.25</v>
      </c>
      <c r="AQ15" s="70">
        <v>-15.44</v>
      </c>
    </row>
    <row r="16" spans="1:45" x14ac:dyDescent="0.2">
      <c r="B16" s="6" t="s">
        <v>148</v>
      </c>
      <c r="C16" s="5" t="s">
        <v>86</v>
      </c>
      <c r="D16" s="21">
        <v>63.278333330000002</v>
      </c>
      <c r="E16" s="21">
        <v>116.03166667000001</v>
      </c>
      <c r="F16" s="6" t="s">
        <v>101</v>
      </c>
      <c r="G16" s="8">
        <v>43268</v>
      </c>
      <c r="H16" s="8" t="s">
        <v>143</v>
      </c>
      <c r="I16" s="8" t="s">
        <v>167</v>
      </c>
      <c r="J16" s="53" t="s">
        <v>145</v>
      </c>
      <c r="K16" s="8" t="s">
        <v>226</v>
      </c>
      <c r="L16" s="8" t="s">
        <v>160</v>
      </c>
      <c r="N16" s="59">
        <v>1</v>
      </c>
      <c r="O16" s="53">
        <v>12.8</v>
      </c>
      <c r="P16" s="53">
        <v>103.7</v>
      </c>
      <c r="Q16" s="53">
        <v>21.2</v>
      </c>
      <c r="R16" s="59">
        <v>6.39</v>
      </c>
      <c r="S16" s="53">
        <v>6.2</v>
      </c>
      <c r="T16" s="53"/>
      <c r="U16" s="53"/>
      <c r="V16" s="80">
        <v>43277</v>
      </c>
      <c r="W16" s="80">
        <v>43294</v>
      </c>
      <c r="X16" s="43">
        <v>4.17</v>
      </c>
      <c r="Y16" s="42">
        <v>41.1</v>
      </c>
      <c r="Z16" s="45">
        <v>7.37</v>
      </c>
      <c r="AA16" s="82">
        <v>26</v>
      </c>
      <c r="AB16" s="83" t="s">
        <v>188</v>
      </c>
      <c r="AC16" s="42">
        <v>5.6</v>
      </c>
      <c r="AD16" s="5">
        <v>5.4</v>
      </c>
      <c r="AE16" s="82">
        <v>13.6</v>
      </c>
      <c r="AF16" s="85">
        <v>3.8</v>
      </c>
      <c r="AG16" s="86">
        <v>0.7</v>
      </c>
      <c r="AH16" s="85">
        <v>1.8</v>
      </c>
      <c r="AI16" s="87">
        <v>1.2</v>
      </c>
      <c r="AJ16" s="82">
        <v>3</v>
      </c>
      <c r="AK16" s="5"/>
      <c r="AL16" s="108">
        <v>43300</v>
      </c>
      <c r="AM16" s="52">
        <v>4.8899999999999997</v>
      </c>
      <c r="AN16" s="54">
        <v>4.97</v>
      </c>
      <c r="AO16" s="52">
        <v>5.01</v>
      </c>
      <c r="AQ16" s="70">
        <v>-15.79</v>
      </c>
    </row>
    <row r="17" spans="2:43" x14ac:dyDescent="0.2">
      <c r="B17" s="6" t="s">
        <v>113</v>
      </c>
      <c r="C17" s="5" t="s">
        <v>87</v>
      </c>
      <c r="D17" s="21">
        <v>61.293055559999999</v>
      </c>
      <c r="E17" s="21">
        <v>117.66861111</v>
      </c>
      <c r="F17" s="6" t="s">
        <v>102</v>
      </c>
      <c r="G17" s="8">
        <v>43269</v>
      </c>
      <c r="H17" s="8" t="s">
        <v>144</v>
      </c>
      <c r="I17" s="8" t="s">
        <v>167</v>
      </c>
      <c r="J17" s="53">
        <v>5</v>
      </c>
      <c r="K17" s="140" t="s">
        <v>285</v>
      </c>
      <c r="L17" s="8" t="s">
        <v>160</v>
      </c>
      <c r="N17" s="62">
        <v>0.15</v>
      </c>
      <c r="O17" s="53">
        <v>6.6</v>
      </c>
      <c r="P17" s="53">
        <v>102.7</v>
      </c>
      <c r="Q17" s="53">
        <v>142.80000000000001</v>
      </c>
      <c r="R17" s="59">
        <v>7.36</v>
      </c>
      <c r="S17" s="53">
        <v>7.9</v>
      </c>
      <c r="T17" s="53"/>
      <c r="U17" s="53"/>
      <c r="V17" s="80">
        <v>43277</v>
      </c>
      <c r="W17" s="80">
        <v>43294</v>
      </c>
      <c r="X17" s="43">
        <v>5.86</v>
      </c>
      <c r="Y17" s="42">
        <v>230</v>
      </c>
      <c r="Z17" s="45">
        <v>8.07</v>
      </c>
      <c r="AA17" s="82">
        <v>112</v>
      </c>
      <c r="AB17" s="83" t="s">
        <v>188</v>
      </c>
      <c r="AC17" s="42">
        <v>6.7</v>
      </c>
      <c r="AD17" s="5">
        <v>6.5</v>
      </c>
      <c r="AE17" s="82">
        <v>74.7</v>
      </c>
      <c r="AF17" s="85">
        <v>24.5</v>
      </c>
      <c r="AG17" s="86">
        <v>1</v>
      </c>
      <c r="AH17" s="86">
        <v>7</v>
      </c>
      <c r="AI17" s="88">
        <v>7.8</v>
      </c>
      <c r="AJ17" s="82">
        <v>27</v>
      </c>
      <c r="AK17" s="5"/>
      <c r="AL17" s="108">
        <v>43300</v>
      </c>
      <c r="AM17" s="52">
        <v>6.23</v>
      </c>
      <c r="AN17" s="54">
        <v>6.18</v>
      </c>
      <c r="AO17" s="52">
        <v>6.42</v>
      </c>
      <c r="AQ17" s="70">
        <v>-17.34</v>
      </c>
    </row>
    <row r="18" spans="2:43" x14ac:dyDescent="0.2">
      <c r="B18" s="6" t="s">
        <v>170</v>
      </c>
      <c r="C18" s="5" t="s">
        <v>88</v>
      </c>
      <c r="D18" s="21">
        <v>62.874722220000002</v>
      </c>
      <c r="E18" s="21">
        <v>123.09138889</v>
      </c>
      <c r="F18" s="6" t="s">
        <v>103</v>
      </c>
      <c r="G18" s="8">
        <v>43271</v>
      </c>
      <c r="H18" s="8" t="s">
        <v>146</v>
      </c>
      <c r="I18" s="8" t="s">
        <v>167</v>
      </c>
      <c r="J18" s="53">
        <v>1</v>
      </c>
      <c r="K18" s="140" t="s">
        <v>283</v>
      </c>
      <c r="L18" s="8" t="s">
        <v>160</v>
      </c>
      <c r="N18" s="59">
        <v>0.35</v>
      </c>
      <c r="O18" s="53">
        <v>21.1</v>
      </c>
      <c r="P18" s="53">
        <v>98.2</v>
      </c>
      <c r="Q18" s="53">
        <v>223.5</v>
      </c>
      <c r="R18" s="59">
        <v>7.57</v>
      </c>
      <c r="S18" s="53">
        <v>10.5</v>
      </c>
      <c r="T18" s="53"/>
      <c r="U18" s="53"/>
      <c r="V18" s="80">
        <v>43277</v>
      </c>
      <c r="W18" s="80">
        <v>43294</v>
      </c>
      <c r="X18" s="43">
        <v>8.3699999999999992</v>
      </c>
      <c r="Y18" s="42">
        <v>246</v>
      </c>
      <c r="Z18" s="45">
        <v>8.1</v>
      </c>
      <c r="AA18" s="82">
        <v>158</v>
      </c>
      <c r="AB18" s="82">
        <v>12</v>
      </c>
      <c r="AC18" s="42">
        <v>16</v>
      </c>
      <c r="AD18" s="5">
        <v>15.8</v>
      </c>
      <c r="AE18" s="82">
        <v>82.9</v>
      </c>
      <c r="AF18" s="85">
        <v>25.4</v>
      </c>
      <c r="AG18" s="86">
        <v>0.6</v>
      </c>
      <c r="AH18" s="86">
        <v>8.4</v>
      </c>
      <c r="AI18" s="88">
        <v>12.3</v>
      </c>
      <c r="AJ18" s="82">
        <v>21</v>
      </c>
      <c r="AK18" s="5"/>
      <c r="AL18" s="108">
        <v>43300</v>
      </c>
      <c r="AM18" s="52">
        <v>15.85</v>
      </c>
      <c r="AN18" s="54">
        <v>16.14</v>
      </c>
      <c r="AO18" s="52">
        <v>16.05</v>
      </c>
      <c r="AQ18" s="70">
        <v>-18.72</v>
      </c>
    </row>
    <row r="19" spans="2:43" x14ac:dyDescent="0.2">
      <c r="B19" s="75" t="s">
        <v>176</v>
      </c>
      <c r="C19" s="5" t="s">
        <v>87</v>
      </c>
      <c r="D19" s="21">
        <v>62.203611109999997</v>
      </c>
      <c r="E19" s="21">
        <v>122.5925</v>
      </c>
      <c r="F19" s="6" t="s">
        <v>104</v>
      </c>
      <c r="G19" s="8">
        <v>43271</v>
      </c>
      <c r="H19" s="8" t="s">
        <v>146</v>
      </c>
      <c r="I19" s="8" t="s">
        <v>177</v>
      </c>
      <c r="J19" s="53">
        <v>3</v>
      </c>
      <c r="K19" s="8" t="s">
        <v>149</v>
      </c>
      <c r="L19" s="8" t="s">
        <v>160</v>
      </c>
      <c r="N19" s="59">
        <v>0.15</v>
      </c>
      <c r="O19" s="59">
        <v>18</v>
      </c>
      <c r="P19" s="53">
        <v>96.6</v>
      </c>
      <c r="Q19" s="53">
        <v>216.2</v>
      </c>
      <c r="R19" s="59">
        <v>7.44</v>
      </c>
      <c r="S19" s="53">
        <v>50.1</v>
      </c>
      <c r="T19" s="53"/>
      <c r="U19" s="53"/>
      <c r="V19" s="80">
        <v>43277</v>
      </c>
      <c r="W19" s="80">
        <v>43294</v>
      </c>
      <c r="X19" s="43">
        <v>52.1</v>
      </c>
      <c r="Y19" s="42">
        <v>252</v>
      </c>
      <c r="Z19" s="45">
        <v>8.11</v>
      </c>
      <c r="AA19" s="82">
        <v>172</v>
      </c>
      <c r="AB19" s="82">
        <v>64</v>
      </c>
      <c r="AC19" s="42">
        <v>5.7</v>
      </c>
      <c r="AD19" s="5">
        <v>5.6</v>
      </c>
      <c r="AE19" s="82">
        <v>85.1</v>
      </c>
      <c r="AF19" s="85">
        <v>30.6</v>
      </c>
      <c r="AG19" s="86">
        <v>0.5</v>
      </c>
      <c r="AH19" s="86">
        <v>9</v>
      </c>
      <c r="AI19" s="88">
        <v>2.2000000000000002</v>
      </c>
      <c r="AJ19" s="82">
        <v>43</v>
      </c>
      <c r="AK19" s="5"/>
      <c r="AL19" s="108">
        <v>43300</v>
      </c>
      <c r="AM19" s="52">
        <v>5.31</v>
      </c>
      <c r="AN19" s="54">
        <v>5.2</v>
      </c>
      <c r="AO19" s="52">
        <v>5.32</v>
      </c>
      <c r="AQ19" s="70">
        <v>-21.19</v>
      </c>
    </row>
    <row r="20" spans="2:43" x14ac:dyDescent="0.2">
      <c r="B20" s="6" t="s">
        <v>119</v>
      </c>
      <c r="C20" s="5" t="s">
        <v>89</v>
      </c>
      <c r="D20" s="21">
        <v>61.123333330000001</v>
      </c>
      <c r="E20" s="21">
        <v>123.32388889000001</v>
      </c>
      <c r="F20" s="6" t="s">
        <v>105</v>
      </c>
      <c r="G20" s="8">
        <v>43273</v>
      </c>
      <c r="H20" s="8" t="s">
        <v>144</v>
      </c>
      <c r="I20" s="8" t="s">
        <v>167</v>
      </c>
      <c r="J20" s="53">
        <v>8.5</v>
      </c>
      <c r="K20" s="8" t="s">
        <v>225</v>
      </c>
      <c r="L20" s="8" t="s">
        <v>160</v>
      </c>
      <c r="N20" s="59">
        <v>1</v>
      </c>
      <c r="O20" s="53">
        <v>19.399999999999999</v>
      </c>
      <c r="P20" s="53">
        <v>95.8</v>
      </c>
      <c r="Q20" s="53">
        <v>210.3</v>
      </c>
      <c r="R20" s="59">
        <v>7.74</v>
      </c>
      <c r="S20" s="53">
        <v>53.2</v>
      </c>
      <c r="T20" s="53"/>
      <c r="U20" s="53"/>
      <c r="V20" s="80">
        <v>43277</v>
      </c>
      <c r="W20" s="80">
        <v>43294</v>
      </c>
      <c r="X20" s="43">
        <v>59.3</v>
      </c>
      <c r="Y20" s="42">
        <v>241</v>
      </c>
      <c r="Z20" s="45">
        <v>8.18</v>
      </c>
      <c r="AA20" s="82">
        <v>142</v>
      </c>
      <c r="AB20" s="82">
        <v>98</v>
      </c>
      <c r="AC20" s="42">
        <v>4.3</v>
      </c>
      <c r="AD20" s="5">
        <v>4.4000000000000004</v>
      </c>
      <c r="AE20" s="82">
        <v>82.3</v>
      </c>
      <c r="AF20" s="85">
        <v>31.4</v>
      </c>
      <c r="AG20" s="86">
        <v>0.4</v>
      </c>
      <c r="AH20" s="85">
        <v>9.5</v>
      </c>
      <c r="AI20" s="88">
        <v>1.6</v>
      </c>
      <c r="AJ20" s="82">
        <v>39</v>
      </c>
      <c r="AK20" s="5"/>
      <c r="AL20" s="108">
        <v>43300</v>
      </c>
      <c r="AM20" s="52">
        <v>3.92</v>
      </c>
      <c r="AN20" s="54">
        <v>4</v>
      </c>
      <c r="AO20" s="52">
        <v>3.92</v>
      </c>
      <c r="AQ20" s="70">
        <v>-21.04</v>
      </c>
    </row>
    <row r="21" spans="2:43" x14ac:dyDescent="0.2">
      <c r="B21" s="6" t="s">
        <v>120</v>
      </c>
      <c r="C21" s="5" t="s">
        <v>90</v>
      </c>
      <c r="D21" s="21">
        <v>61.261944440000001</v>
      </c>
      <c r="E21" s="21">
        <v>123.55861111</v>
      </c>
      <c r="F21" s="6" t="s">
        <v>106</v>
      </c>
      <c r="G21" s="8">
        <v>43273</v>
      </c>
      <c r="H21" s="8" t="s">
        <v>144</v>
      </c>
      <c r="I21" s="8" t="s">
        <v>167</v>
      </c>
      <c r="J21" s="53">
        <v>9</v>
      </c>
      <c r="K21" s="8" t="s">
        <v>225</v>
      </c>
      <c r="L21" s="8" t="s">
        <v>160</v>
      </c>
      <c r="N21" s="59">
        <v>1</v>
      </c>
      <c r="O21" s="53">
        <v>15.5</v>
      </c>
      <c r="P21" s="53">
        <v>94.5</v>
      </c>
      <c r="Q21" s="53">
        <v>219.2</v>
      </c>
      <c r="R21" s="59">
        <v>7.56</v>
      </c>
      <c r="S21" s="53">
        <v>60</v>
      </c>
      <c r="T21" s="53"/>
      <c r="U21" s="53"/>
      <c r="V21" s="80">
        <v>43277</v>
      </c>
      <c r="W21" s="80">
        <v>43294</v>
      </c>
      <c r="X21" s="43">
        <v>74.3</v>
      </c>
      <c r="Y21" s="42">
        <v>275</v>
      </c>
      <c r="Z21" s="45">
        <v>8.15</v>
      </c>
      <c r="AA21" s="82">
        <v>146</v>
      </c>
      <c r="AB21" s="82">
        <v>142</v>
      </c>
      <c r="AC21" s="42">
        <v>1.5</v>
      </c>
      <c r="AD21" s="5">
        <v>1.3</v>
      </c>
      <c r="AE21" s="82">
        <v>77.900000000000006</v>
      </c>
      <c r="AF21" s="85">
        <v>35.299999999999997</v>
      </c>
      <c r="AG21" s="86">
        <v>0.5</v>
      </c>
      <c r="AH21" s="86">
        <v>11</v>
      </c>
      <c r="AI21" s="88">
        <v>1.2</v>
      </c>
      <c r="AJ21" s="82">
        <v>60</v>
      </c>
      <c r="AK21" s="5"/>
      <c r="AL21" s="108">
        <v>43300</v>
      </c>
      <c r="AM21" s="52">
        <v>1.1200000000000001</v>
      </c>
      <c r="AN21" s="54">
        <v>0.8</v>
      </c>
      <c r="AO21" s="52">
        <v>0.76</v>
      </c>
      <c r="AQ21" s="70">
        <v>-22.55</v>
      </c>
    </row>
    <row r="22" spans="2:43" x14ac:dyDescent="0.2">
      <c r="B22" s="6" t="s">
        <v>121</v>
      </c>
      <c r="C22" s="5" t="s">
        <v>91</v>
      </c>
      <c r="D22" s="21">
        <v>61.296388890000003</v>
      </c>
      <c r="E22" s="21">
        <v>120.05805556</v>
      </c>
      <c r="F22" s="6" t="s">
        <v>107</v>
      </c>
      <c r="G22" s="8">
        <v>43274</v>
      </c>
      <c r="H22" s="8" t="s">
        <v>146</v>
      </c>
      <c r="I22" s="8" t="s">
        <v>180</v>
      </c>
      <c r="J22" s="53">
        <v>1</v>
      </c>
      <c r="K22" s="8" t="s">
        <v>149</v>
      </c>
      <c r="L22" s="8" t="s">
        <v>160</v>
      </c>
      <c r="N22" s="59">
        <v>0.3</v>
      </c>
      <c r="O22" s="53">
        <v>18.399999999999999</v>
      </c>
      <c r="P22" s="53">
        <v>99.7</v>
      </c>
      <c r="Q22" s="53">
        <v>145.6</v>
      </c>
      <c r="R22" s="59">
        <v>7.73</v>
      </c>
      <c r="S22" s="53">
        <v>3.3</v>
      </c>
      <c r="T22" s="53"/>
      <c r="U22" s="53"/>
      <c r="V22" s="80">
        <v>43277</v>
      </c>
      <c r="W22" s="80">
        <v>43294</v>
      </c>
      <c r="X22" s="43">
        <v>1.61</v>
      </c>
      <c r="Y22" s="42">
        <v>172</v>
      </c>
      <c r="Z22" s="45">
        <v>8.16</v>
      </c>
      <c r="AA22" s="82">
        <v>102</v>
      </c>
      <c r="AB22" s="83" t="s">
        <v>188</v>
      </c>
      <c r="AC22" s="42">
        <v>13.2</v>
      </c>
      <c r="AD22" s="5">
        <v>12.5</v>
      </c>
      <c r="AE22" s="82">
        <v>80.2</v>
      </c>
      <c r="AF22" s="85">
        <v>24.4</v>
      </c>
      <c r="AG22" s="52">
        <v>0.4</v>
      </c>
      <c r="AH22" s="85">
        <v>5.6</v>
      </c>
      <c r="AI22" s="88">
        <v>2.2000000000000002</v>
      </c>
      <c r="AJ22" s="82">
        <v>6</v>
      </c>
      <c r="AK22" s="5"/>
      <c r="AL22" s="108">
        <v>43300</v>
      </c>
      <c r="AM22" s="52">
        <v>12.78</v>
      </c>
      <c r="AN22" s="54">
        <v>12.72</v>
      </c>
      <c r="AO22" s="52">
        <v>12.86</v>
      </c>
      <c r="AQ22" s="70">
        <v>-18.09</v>
      </c>
    </row>
    <row r="23" spans="2:43" x14ac:dyDescent="0.2">
      <c r="B23" s="6" t="s">
        <v>122</v>
      </c>
      <c r="C23" s="5" t="s">
        <v>87</v>
      </c>
      <c r="D23" s="21">
        <v>68.449722219999998</v>
      </c>
      <c r="E23" s="21">
        <v>133.89194444</v>
      </c>
      <c r="F23" s="6" t="s">
        <v>108</v>
      </c>
      <c r="G23" s="8">
        <v>43278</v>
      </c>
      <c r="H23" s="8" t="s">
        <v>144</v>
      </c>
      <c r="I23" s="8" t="s">
        <v>167</v>
      </c>
      <c r="J23" s="53">
        <v>4.5</v>
      </c>
      <c r="K23" s="140" t="s">
        <v>285</v>
      </c>
      <c r="L23" s="8" t="s">
        <v>161</v>
      </c>
      <c r="N23" s="59">
        <v>1</v>
      </c>
      <c r="O23" s="53">
        <v>14.7</v>
      </c>
      <c r="P23" s="53">
        <v>92.4</v>
      </c>
      <c r="Q23" s="53">
        <v>211</v>
      </c>
      <c r="R23" s="59">
        <v>7.15</v>
      </c>
      <c r="S23" s="53">
        <v>75</v>
      </c>
      <c r="T23" s="53"/>
      <c r="U23" s="53"/>
      <c r="V23" s="79">
        <v>43284</v>
      </c>
      <c r="W23" s="79">
        <v>43295</v>
      </c>
      <c r="X23" s="43">
        <v>97.4</v>
      </c>
      <c r="Y23" s="42">
        <v>264</v>
      </c>
      <c r="Z23" s="82">
        <v>8.09</v>
      </c>
      <c r="AA23" s="82">
        <v>204</v>
      </c>
      <c r="AB23" s="82">
        <v>72</v>
      </c>
      <c r="AC23" s="44">
        <v>5.8</v>
      </c>
      <c r="AD23" s="5">
        <v>5.7</v>
      </c>
      <c r="AE23" s="42">
        <v>82.6</v>
      </c>
      <c r="AF23" s="42">
        <v>29</v>
      </c>
      <c r="AG23" s="82">
        <v>0.9</v>
      </c>
      <c r="AH23" s="42">
        <v>12</v>
      </c>
      <c r="AI23" s="82">
        <v>6.5</v>
      </c>
      <c r="AJ23" s="82">
        <v>44</v>
      </c>
      <c r="AK23" s="5"/>
      <c r="AL23" s="108">
        <v>43300</v>
      </c>
      <c r="AM23" s="52">
        <v>5.4</v>
      </c>
      <c r="AN23" s="53">
        <v>5.66</v>
      </c>
      <c r="AO23" s="52">
        <v>5.44</v>
      </c>
      <c r="AQ23" s="70">
        <v>-19.28</v>
      </c>
    </row>
    <row r="24" spans="2:43" x14ac:dyDescent="0.2">
      <c r="B24" s="6" t="s">
        <v>123</v>
      </c>
      <c r="C24" s="5" t="s">
        <v>92</v>
      </c>
      <c r="D24" s="21">
        <v>67.568611110000006</v>
      </c>
      <c r="E24" s="21">
        <v>133.75805556</v>
      </c>
      <c r="F24" s="6" t="s">
        <v>109</v>
      </c>
      <c r="G24" s="8">
        <v>43280</v>
      </c>
      <c r="H24" s="8" t="s">
        <v>144</v>
      </c>
      <c r="I24" s="8" t="s">
        <v>167</v>
      </c>
      <c r="J24" s="53" t="s">
        <v>145</v>
      </c>
      <c r="K24" s="8" t="s">
        <v>225</v>
      </c>
      <c r="L24" s="8" t="s">
        <v>161</v>
      </c>
      <c r="N24" s="59">
        <v>1</v>
      </c>
      <c r="O24" s="53">
        <v>13.2</v>
      </c>
      <c r="P24" s="53">
        <v>94.3</v>
      </c>
      <c r="Q24" s="53">
        <v>359</v>
      </c>
      <c r="R24" s="59">
        <v>7.16</v>
      </c>
      <c r="S24" s="53">
        <v>160.5</v>
      </c>
      <c r="T24" s="53"/>
      <c r="U24" s="53"/>
      <c r="V24" s="79">
        <v>43284</v>
      </c>
      <c r="W24" s="79">
        <v>43295</v>
      </c>
      <c r="X24" s="43">
        <v>236</v>
      </c>
      <c r="Y24" s="42">
        <v>475</v>
      </c>
      <c r="Z24" s="82">
        <v>8.0399999999999991</v>
      </c>
      <c r="AA24" s="82">
        <v>358</v>
      </c>
      <c r="AB24" s="82">
        <v>170</v>
      </c>
      <c r="AC24" s="44">
        <v>4.4000000000000004</v>
      </c>
      <c r="AD24" s="5">
        <v>4.0999999999999996</v>
      </c>
      <c r="AE24" s="42">
        <v>102</v>
      </c>
      <c r="AF24" s="42">
        <v>57.1</v>
      </c>
      <c r="AG24" s="82">
        <v>0.7</v>
      </c>
      <c r="AH24" s="42">
        <v>26.4</v>
      </c>
      <c r="AI24" s="82">
        <v>3.9</v>
      </c>
      <c r="AJ24" s="82">
        <v>146</v>
      </c>
      <c r="AK24" s="5"/>
      <c r="AL24" s="108">
        <v>43300</v>
      </c>
      <c r="AM24" s="52">
        <v>3.7</v>
      </c>
      <c r="AN24" s="53">
        <v>3.72</v>
      </c>
      <c r="AO24" s="52">
        <v>3.75</v>
      </c>
      <c r="AQ24" s="9">
        <v>-21.8</v>
      </c>
    </row>
    <row r="25" spans="2:43" x14ac:dyDescent="0.2">
      <c r="B25" s="75" t="s">
        <v>178</v>
      </c>
      <c r="C25" s="5" t="s">
        <v>87</v>
      </c>
      <c r="D25" s="21">
        <v>67.547222219999995</v>
      </c>
      <c r="E25" s="21">
        <v>133.85833332999999</v>
      </c>
      <c r="F25" s="6" t="s">
        <v>110</v>
      </c>
      <c r="G25" s="8">
        <v>43280</v>
      </c>
      <c r="H25" s="8" t="s">
        <v>144</v>
      </c>
      <c r="I25" s="8" t="s">
        <v>167</v>
      </c>
      <c r="J25" s="53" t="s">
        <v>145</v>
      </c>
      <c r="K25" s="8" t="s">
        <v>227</v>
      </c>
      <c r="L25" s="8" t="s">
        <v>160</v>
      </c>
      <c r="N25" s="59">
        <v>1</v>
      </c>
      <c r="O25" s="53">
        <v>14.9</v>
      </c>
      <c r="P25" s="53">
        <v>95</v>
      </c>
      <c r="Q25" s="53">
        <v>214.5</v>
      </c>
      <c r="R25" s="59">
        <v>7.54</v>
      </c>
      <c r="S25" s="53">
        <v>77.2</v>
      </c>
      <c r="T25" s="53"/>
      <c r="U25" s="53"/>
      <c r="V25" s="79">
        <v>43284</v>
      </c>
      <c r="W25" s="79">
        <v>43295</v>
      </c>
      <c r="X25" s="43">
        <v>86.3</v>
      </c>
      <c r="Y25" s="42">
        <v>267</v>
      </c>
      <c r="Z25" s="82">
        <v>8.11</v>
      </c>
      <c r="AA25" s="82">
        <v>180</v>
      </c>
      <c r="AB25" s="82">
        <v>116</v>
      </c>
      <c r="AC25" s="44">
        <v>5.2</v>
      </c>
      <c r="AD25" s="5">
        <v>4.8</v>
      </c>
      <c r="AE25" s="42">
        <v>80.2</v>
      </c>
      <c r="AF25" s="42">
        <v>29.9</v>
      </c>
      <c r="AG25" s="82">
        <v>0.8</v>
      </c>
      <c r="AH25" s="42">
        <v>12.7</v>
      </c>
      <c r="AI25" s="82">
        <v>6.9</v>
      </c>
      <c r="AJ25" s="82">
        <v>46</v>
      </c>
      <c r="AK25" s="5"/>
      <c r="AL25" s="108">
        <v>43300</v>
      </c>
      <c r="AM25" s="52">
        <v>4.63</v>
      </c>
      <c r="AN25" s="53">
        <v>4.6500000000000004</v>
      </c>
      <c r="AO25" s="52">
        <v>4.63</v>
      </c>
      <c r="AQ25" s="70">
        <v>-19.260000000000002</v>
      </c>
    </row>
    <row r="26" spans="2:43" x14ac:dyDescent="0.2">
      <c r="B26" s="75" t="s">
        <v>179</v>
      </c>
      <c r="C26" s="5" t="s">
        <v>87</v>
      </c>
      <c r="D26" s="21">
        <v>67.812777780000005</v>
      </c>
      <c r="E26" s="21">
        <v>134.70750000000001</v>
      </c>
      <c r="F26" s="6" t="s">
        <v>111</v>
      </c>
      <c r="G26" s="8">
        <v>43281</v>
      </c>
      <c r="H26" s="8" t="s">
        <v>144</v>
      </c>
      <c r="I26" s="8" t="s">
        <v>167</v>
      </c>
      <c r="J26" s="53" t="s">
        <v>145</v>
      </c>
      <c r="K26" s="8" t="s">
        <v>228</v>
      </c>
      <c r="L26" s="8" t="s">
        <v>160</v>
      </c>
      <c r="N26" s="59">
        <v>1</v>
      </c>
      <c r="O26" s="53">
        <v>15.2</v>
      </c>
      <c r="P26" s="53">
        <v>95.5</v>
      </c>
      <c r="Q26" s="53">
        <v>227</v>
      </c>
      <c r="R26" s="59">
        <v>7.56</v>
      </c>
      <c r="S26" s="53">
        <v>80.3</v>
      </c>
      <c r="T26" s="53"/>
      <c r="U26" s="53"/>
      <c r="V26" s="79">
        <v>43284</v>
      </c>
      <c r="W26" s="79">
        <v>43295</v>
      </c>
      <c r="X26" s="43">
        <v>109</v>
      </c>
      <c r="Y26" s="42">
        <v>283</v>
      </c>
      <c r="Z26" s="82">
        <v>8.09</v>
      </c>
      <c r="AA26" s="82">
        <v>204</v>
      </c>
      <c r="AB26" s="82">
        <v>142</v>
      </c>
      <c r="AC26" s="44">
        <v>5.2</v>
      </c>
      <c r="AD26" s="5">
        <v>5</v>
      </c>
      <c r="AE26" s="42">
        <v>83.8</v>
      </c>
      <c r="AF26" s="42">
        <v>31.5</v>
      </c>
      <c r="AG26" s="82">
        <v>0.8</v>
      </c>
      <c r="AH26" s="42">
        <v>13.5</v>
      </c>
      <c r="AI26" s="82">
        <v>6.2</v>
      </c>
      <c r="AJ26" s="82">
        <v>52</v>
      </c>
      <c r="AK26" s="5"/>
      <c r="AL26" s="108">
        <v>43300</v>
      </c>
      <c r="AM26" s="52">
        <v>4.62</v>
      </c>
      <c r="AN26" s="53">
        <v>4.71</v>
      </c>
      <c r="AO26" s="52">
        <v>4.67</v>
      </c>
      <c r="AQ26" s="70">
        <v>-19.37</v>
      </c>
    </row>
    <row r="27" spans="2:43" x14ac:dyDescent="0.2">
      <c r="B27" s="19" t="s">
        <v>114</v>
      </c>
      <c r="C27" s="23" t="s">
        <v>93</v>
      </c>
      <c r="D27" s="24">
        <v>67.523888889999995</v>
      </c>
      <c r="E27" s="24">
        <v>135.09555556000001</v>
      </c>
      <c r="F27" s="19" t="s">
        <v>112</v>
      </c>
      <c r="G27" s="25">
        <v>43281</v>
      </c>
      <c r="H27" s="8" t="s">
        <v>144</v>
      </c>
      <c r="I27" s="8" t="s">
        <v>167</v>
      </c>
      <c r="J27" s="53" t="s">
        <v>145</v>
      </c>
      <c r="K27" s="8" t="s">
        <v>229</v>
      </c>
      <c r="L27" s="8" t="s">
        <v>160</v>
      </c>
      <c r="N27" s="59">
        <v>1</v>
      </c>
      <c r="O27" s="53">
        <v>11.9</v>
      </c>
      <c r="P27" s="53">
        <v>97.3</v>
      </c>
      <c r="Q27" s="53">
        <v>255.6</v>
      </c>
      <c r="R27" s="59">
        <v>7.41</v>
      </c>
      <c r="S27" s="53">
        <v>356</v>
      </c>
      <c r="T27" s="53"/>
      <c r="U27" s="53"/>
      <c r="V27" s="79">
        <v>43284</v>
      </c>
      <c r="W27" s="79">
        <v>43295</v>
      </c>
      <c r="X27" s="45">
        <v>409</v>
      </c>
      <c r="Y27" s="42">
        <v>347</v>
      </c>
      <c r="Z27" s="82">
        <v>7.98</v>
      </c>
      <c r="AA27" s="82">
        <v>264</v>
      </c>
      <c r="AB27" s="82">
        <v>576</v>
      </c>
      <c r="AC27" s="44">
        <v>10.1</v>
      </c>
      <c r="AD27" s="23">
        <v>5.9</v>
      </c>
      <c r="AE27" s="42">
        <v>85.1</v>
      </c>
      <c r="AF27" s="42">
        <v>40.200000000000003</v>
      </c>
      <c r="AG27" s="82">
        <v>0.5</v>
      </c>
      <c r="AH27" s="42">
        <v>19.100000000000001</v>
      </c>
      <c r="AI27" s="82">
        <v>4.2</v>
      </c>
      <c r="AJ27" s="82">
        <v>91</v>
      </c>
      <c r="AK27" s="23"/>
      <c r="AL27" s="108">
        <v>43300</v>
      </c>
      <c r="AM27" s="52">
        <v>5.73</v>
      </c>
      <c r="AN27" s="53">
        <v>5.95</v>
      </c>
      <c r="AO27" s="52">
        <v>5.44</v>
      </c>
      <c r="AQ27" s="71">
        <v>-21.5</v>
      </c>
    </row>
    <row r="28" spans="2:43" x14ac:dyDescent="0.2">
      <c r="B28" s="22"/>
      <c r="C28" s="22"/>
      <c r="D28" s="22"/>
      <c r="E28" s="22"/>
      <c r="F28" s="22"/>
      <c r="G28" s="22"/>
      <c r="H28" s="22"/>
      <c r="N28" s="55"/>
      <c r="O28" s="56"/>
      <c r="P28" s="56"/>
      <c r="Q28" s="56"/>
      <c r="R28" s="55"/>
      <c r="S28" s="56"/>
      <c r="T28" s="56"/>
      <c r="U28" s="56"/>
      <c r="V28" s="56"/>
      <c r="W28" s="56"/>
    </row>
    <row r="29" spans="2:43" ht="14.5" customHeight="1" x14ac:dyDescent="0.2">
      <c r="B29" s="19" t="s">
        <v>118</v>
      </c>
      <c r="C29" s="23" t="s">
        <v>84</v>
      </c>
      <c r="D29" s="22">
        <v>62.709722220000003</v>
      </c>
      <c r="E29" s="22">
        <v>114.4688889</v>
      </c>
      <c r="F29" s="22" t="s">
        <v>290</v>
      </c>
      <c r="G29" s="271">
        <v>43630</v>
      </c>
      <c r="H29" s="314"/>
      <c r="I29" s="8" t="s">
        <v>167</v>
      </c>
      <c r="J29" s="277"/>
      <c r="K29" s="277"/>
      <c r="L29" s="277"/>
      <c r="N29" s="289"/>
      <c r="O29" s="290"/>
      <c r="P29" s="290"/>
      <c r="Q29" s="290"/>
      <c r="R29" s="277"/>
      <c r="S29" s="277"/>
      <c r="V29" s="277"/>
      <c r="W29" s="277"/>
      <c r="X29" s="250">
        <v>1.01</v>
      </c>
      <c r="Y29" s="222">
        <v>51.9</v>
      </c>
      <c r="Z29" s="250">
        <v>7.5</v>
      </c>
      <c r="AA29" s="262">
        <v>58</v>
      </c>
      <c r="AB29" s="226" t="s">
        <v>188</v>
      </c>
      <c r="AC29" s="222">
        <v>4.9000000000000004</v>
      </c>
      <c r="AD29" s="222">
        <v>4.5999999999999996</v>
      </c>
      <c r="AE29" s="222">
        <v>22.7</v>
      </c>
      <c r="AF29" s="266">
        <v>5.5</v>
      </c>
      <c r="AG29" s="222">
        <v>1</v>
      </c>
      <c r="AH29" s="222">
        <v>1.9</v>
      </c>
      <c r="AI29" s="222">
        <v>2.2999999999999998</v>
      </c>
      <c r="AJ29" s="222">
        <v>4</v>
      </c>
      <c r="AM29" s="229">
        <v>4.49</v>
      </c>
      <c r="AN29" s="63"/>
      <c r="AO29" s="229">
        <v>4.75</v>
      </c>
      <c r="AP29" s="63"/>
      <c r="AQ29" s="268">
        <v>-14.650026</v>
      </c>
    </row>
    <row r="30" spans="2:43" ht="14.5" customHeight="1" x14ac:dyDescent="0.2">
      <c r="B30" s="19" t="s">
        <v>118</v>
      </c>
      <c r="C30" s="23" t="s">
        <v>84</v>
      </c>
      <c r="D30" s="22">
        <v>62.709722220000003</v>
      </c>
      <c r="E30" s="22">
        <v>114.4688889</v>
      </c>
      <c r="F30" s="22" t="s">
        <v>291</v>
      </c>
      <c r="G30" s="272">
        <v>43692</v>
      </c>
      <c r="H30" s="314"/>
      <c r="I30" s="8" t="s">
        <v>167</v>
      </c>
      <c r="J30" s="277"/>
      <c r="K30" s="277"/>
      <c r="L30" s="277"/>
      <c r="N30" s="277"/>
      <c r="O30" s="277"/>
      <c r="P30" s="277"/>
      <c r="Q30" s="277"/>
      <c r="R30" s="277"/>
      <c r="S30" s="277"/>
      <c r="V30" s="277"/>
      <c r="W30" s="277"/>
      <c r="X30" s="251">
        <v>1.28</v>
      </c>
      <c r="Y30" s="255">
        <v>58.6</v>
      </c>
      <c r="Z30" s="223">
        <v>7.57</v>
      </c>
      <c r="AA30" s="223">
        <v>56</v>
      </c>
      <c r="AB30" s="223">
        <v>3</v>
      </c>
      <c r="AC30" s="223">
        <v>5.4</v>
      </c>
      <c r="AD30" s="223">
        <v>5.3</v>
      </c>
      <c r="AE30" s="255">
        <v>23.6</v>
      </c>
      <c r="AF30" s="255">
        <v>5.5</v>
      </c>
      <c r="AG30" s="255">
        <v>1</v>
      </c>
      <c r="AH30" s="255">
        <v>2</v>
      </c>
      <c r="AI30" s="255">
        <v>2.2999999999999998</v>
      </c>
      <c r="AJ30" s="255">
        <v>5</v>
      </c>
      <c r="AM30" s="229">
        <v>4.43</v>
      </c>
      <c r="AN30" s="63"/>
      <c r="AO30" s="229">
        <v>4.3099999999999996</v>
      </c>
      <c r="AP30" s="63"/>
      <c r="AQ30" s="268">
        <v>-14.584638</v>
      </c>
    </row>
    <row r="31" spans="2:43" ht="15" customHeight="1" x14ac:dyDescent="0.2">
      <c r="B31" s="19" t="s">
        <v>118</v>
      </c>
      <c r="C31" s="23" t="s">
        <v>84</v>
      </c>
      <c r="D31" s="22">
        <v>62.709722220000003</v>
      </c>
      <c r="E31" s="22">
        <v>114.4688889</v>
      </c>
      <c r="F31" s="22" t="s">
        <v>292</v>
      </c>
      <c r="G31" s="272">
        <v>43738</v>
      </c>
      <c r="H31" s="314"/>
      <c r="I31" s="8" t="s">
        <v>167</v>
      </c>
      <c r="J31" s="277"/>
      <c r="K31" s="277"/>
      <c r="L31" s="277"/>
      <c r="N31" s="291"/>
      <c r="O31" s="277"/>
      <c r="P31" s="277"/>
      <c r="Q31" s="277"/>
      <c r="R31" s="277"/>
      <c r="S31" s="277"/>
      <c r="V31" s="277"/>
      <c r="W31" s="277"/>
      <c r="X31" s="252">
        <v>0.93</v>
      </c>
      <c r="Y31" s="256">
        <v>58</v>
      </c>
      <c r="Z31" s="224">
        <v>7.38</v>
      </c>
      <c r="AA31" s="224" t="s">
        <v>196</v>
      </c>
      <c r="AB31" s="224" t="s">
        <v>188</v>
      </c>
      <c r="AC31" s="224">
        <v>5.0999999999999996</v>
      </c>
      <c r="AD31" s="224">
        <v>5.0999999999999996</v>
      </c>
      <c r="AE31" s="224">
        <v>21.5</v>
      </c>
      <c r="AF31" s="256">
        <v>5.8</v>
      </c>
      <c r="AG31" s="256">
        <v>1</v>
      </c>
      <c r="AH31" s="256">
        <v>2</v>
      </c>
      <c r="AI31" s="256">
        <v>2.4</v>
      </c>
      <c r="AJ31" s="256">
        <v>4</v>
      </c>
      <c r="AM31" s="229">
        <v>4.45</v>
      </c>
      <c r="AN31" s="63"/>
      <c r="AO31" s="229">
        <v>4.58</v>
      </c>
      <c r="AP31" s="63"/>
      <c r="AQ31" s="153">
        <v>-14.541328</v>
      </c>
    </row>
    <row r="32" spans="2:43" ht="15" customHeight="1" x14ac:dyDescent="0.2">
      <c r="B32" s="19" t="s">
        <v>118</v>
      </c>
      <c r="C32" s="23" t="s">
        <v>84</v>
      </c>
      <c r="D32" s="22">
        <v>62.709722220000003</v>
      </c>
      <c r="E32" s="22">
        <v>114.4688889</v>
      </c>
      <c r="F32" s="22" t="s">
        <v>293</v>
      </c>
      <c r="G32" s="272">
        <v>43768</v>
      </c>
      <c r="H32" s="314"/>
      <c r="I32" s="8" t="s">
        <v>404</v>
      </c>
      <c r="J32" s="277"/>
      <c r="K32" s="277"/>
      <c r="L32" s="277"/>
      <c r="N32" s="291"/>
      <c r="O32" s="290"/>
      <c r="P32" s="290"/>
      <c r="Q32" s="290"/>
      <c r="R32" s="277"/>
      <c r="S32" s="277"/>
      <c r="V32" s="277"/>
      <c r="W32" s="277"/>
      <c r="X32" s="225">
        <v>1.1399999999999999</v>
      </c>
      <c r="Y32" s="257">
        <v>54.8</v>
      </c>
      <c r="Z32" s="225">
        <v>7.37</v>
      </c>
      <c r="AA32" s="225">
        <v>14</v>
      </c>
      <c r="AB32" s="225">
        <v>18</v>
      </c>
      <c r="AC32" s="225">
        <v>4.9000000000000004</v>
      </c>
      <c r="AD32" s="225">
        <v>4.5999999999999996</v>
      </c>
      <c r="AE32" s="225">
        <v>21.3</v>
      </c>
      <c r="AF32" s="257">
        <v>5</v>
      </c>
      <c r="AG32" s="257">
        <v>1</v>
      </c>
      <c r="AH32" s="257">
        <v>1.8</v>
      </c>
      <c r="AI32" s="257">
        <v>2.4</v>
      </c>
      <c r="AJ32" s="257">
        <v>3</v>
      </c>
      <c r="AK32" s="1"/>
      <c r="AM32" s="229">
        <v>4.5599999999999996</v>
      </c>
      <c r="AN32" s="63"/>
      <c r="AO32" s="229">
        <v>4.5999999999999996</v>
      </c>
      <c r="AP32" s="63"/>
      <c r="AQ32" s="268">
        <v>-14.756835000000001</v>
      </c>
    </row>
    <row r="33" spans="2:43" ht="14.5" customHeight="1" x14ac:dyDescent="0.2">
      <c r="B33" s="19" t="s">
        <v>119</v>
      </c>
      <c r="C33" s="23" t="s">
        <v>89</v>
      </c>
      <c r="D33" s="22">
        <v>61.123333330000001</v>
      </c>
      <c r="E33" s="22">
        <v>123.3238889</v>
      </c>
      <c r="F33" s="231" t="s">
        <v>294</v>
      </c>
      <c r="G33" s="273">
        <v>43634</v>
      </c>
      <c r="H33" s="314"/>
      <c r="I33" s="8" t="s">
        <v>404</v>
      </c>
      <c r="J33" s="277"/>
      <c r="K33" s="277"/>
      <c r="L33" s="277"/>
      <c r="N33" s="291"/>
      <c r="O33" s="292"/>
      <c r="P33" s="292"/>
      <c r="Q33" s="292"/>
      <c r="R33" s="277"/>
      <c r="S33" s="277"/>
      <c r="V33" s="277"/>
      <c r="W33" s="277"/>
      <c r="X33" s="253">
        <v>49</v>
      </c>
      <c r="Y33" s="258">
        <v>258</v>
      </c>
      <c r="Z33" s="253">
        <v>8.19</v>
      </c>
      <c r="AA33" s="226">
        <v>172</v>
      </c>
      <c r="AB33" s="226">
        <v>84</v>
      </c>
      <c r="AC33" s="226">
        <v>3.6</v>
      </c>
      <c r="AD33" s="226">
        <v>3.6</v>
      </c>
      <c r="AE33" s="264">
        <v>91.2</v>
      </c>
      <c r="AF33" s="267">
        <v>34.4</v>
      </c>
      <c r="AG33" s="267">
        <v>0.6</v>
      </c>
      <c r="AH33" s="267">
        <v>9.3000000000000007</v>
      </c>
      <c r="AI33" s="267">
        <v>1.8</v>
      </c>
      <c r="AJ33" s="267">
        <v>46</v>
      </c>
      <c r="AK33" s="12"/>
      <c r="AM33" s="229">
        <v>2.75</v>
      </c>
      <c r="AO33" s="229">
        <v>3.38</v>
      </c>
      <c r="AQ33" s="268">
        <v>-21.386415</v>
      </c>
    </row>
    <row r="34" spans="2:43" x14ac:dyDescent="0.2">
      <c r="B34" s="19" t="s">
        <v>119</v>
      </c>
      <c r="C34" s="23" t="s">
        <v>89</v>
      </c>
      <c r="D34" s="22">
        <v>61.123333330000001</v>
      </c>
      <c r="E34" s="22">
        <v>123.3238889</v>
      </c>
      <c r="F34" s="231" t="s">
        <v>295</v>
      </c>
      <c r="G34" s="274">
        <v>43690</v>
      </c>
      <c r="H34" s="314"/>
      <c r="I34" s="8" t="s">
        <v>404</v>
      </c>
      <c r="J34" s="277"/>
      <c r="K34" s="277"/>
      <c r="L34" s="277"/>
      <c r="N34" s="293"/>
      <c r="O34" s="290"/>
      <c r="P34" s="290"/>
      <c r="Q34" s="290"/>
      <c r="R34" s="294"/>
      <c r="S34" s="294"/>
      <c r="T34" s="57"/>
      <c r="U34" s="57"/>
      <c r="V34" s="294"/>
      <c r="W34" s="294"/>
      <c r="X34" s="251">
        <v>47.7</v>
      </c>
      <c r="Y34" s="259">
        <v>328</v>
      </c>
      <c r="Z34" s="223">
        <v>8.16</v>
      </c>
      <c r="AA34" s="223">
        <v>226</v>
      </c>
      <c r="AB34" s="223">
        <v>62</v>
      </c>
      <c r="AC34" s="223">
        <v>6.8</v>
      </c>
      <c r="AD34" s="223">
        <v>6.8</v>
      </c>
      <c r="AE34" s="255">
        <v>112</v>
      </c>
      <c r="AF34" s="223">
        <v>43.2</v>
      </c>
      <c r="AG34" s="223">
        <v>0.6</v>
      </c>
      <c r="AH34" s="223">
        <v>12.2</v>
      </c>
      <c r="AI34" s="255">
        <v>2.7</v>
      </c>
      <c r="AJ34" s="255">
        <v>56</v>
      </c>
      <c r="AK34" s="14"/>
      <c r="AM34" s="229">
        <v>5.54</v>
      </c>
      <c r="AO34" s="229">
        <v>5.52</v>
      </c>
      <c r="AQ34" s="268">
        <v>-21.207532</v>
      </c>
    </row>
    <row r="35" spans="2:43" x14ac:dyDescent="0.2">
      <c r="B35" s="19" t="s">
        <v>119</v>
      </c>
      <c r="C35" s="23" t="s">
        <v>89</v>
      </c>
      <c r="D35" s="22">
        <v>61.123333330000001</v>
      </c>
      <c r="E35" s="22">
        <v>123.3238889</v>
      </c>
      <c r="F35" s="231" t="s">
        <v>296</v>
      </c>
      <c r="G35" s="274">
        <v>43748</v>
      </c>
      <c r="H35" s="314"/>
      <c r="I35" s="8" t="s">
        <v>404</v>
      </c>
      <c r="J35" s="277"/>
      <c r="K35" s="277"/>
      <c r="L35" s="277"/>
      <c r="N35" s="277"/>
      <c r="O35" s="249"/>
      <c r="P35" s="249"/>
      <c r="Q35" s="277"/>
      <c r="R35" s="294"/>
      <c r="S35" s="294"/>
      <c r="T35" s="57"/>
      <c r="U35" s="57"/>
      <c r="V35" s="294"/>
      <c r="W35" s="294"/>
      <c r="X35" s="227">
        <v>32.6</v>
      </c>
      <c r="Y35" s="260">
        <v>342</v>
      </c>
      <c r="Z35" s="227">
        <v>8.11</v>
      </c>
      <c r="AA35" s="227">
        <v>206</v>
      </c>
      <c r="AB35" s="227">
        <v>57</v>
      </c>
      <c r="AC35" s="227">
        <v>6.5</v>
      </c>
      <c r="AD35" s="227">
        <v>6.7</v>
      </c>
      <c r="AE35" s="260">
        <v>113</v>
      </c>
      <c r="AF35" s="260">
        <v>46.5</v>
      </c>
      <c r="AG35" s="260">
        <v>0.6</v>
      </c>
      <c r="AH35" s="260">
        <v>13.5</v>
      </c>
      <c r="AI35" s="260">
        <v>2.9</v>
      </c>
      <c r="AJ35" s="260">
        <v>64</v>
      </c>
      <c r="AK35" s="14"/>
      <c r="AM35" s="229">
        <v>5.92</v>
      </c>
      <c r="AO35" s="229">
        <v>6.18</v>
      </c>
      <c r="AQ35" s="268">
        <v>-20.995017000000001</v>
      </c>
    </row>
    <row r="36" spans="2:43" x14ac:dyDescent="0.2">
      <c r="B36" s="19" t="s">
        <v>119</v>
      </c>
      <c r="C36" s="23" t="s">
        <v>89</v>
      </c>
      <c r="D36" s="22">
        <v>61.123333330000001</v>
      </c>
      <c r="E36" s="22">
        <v>123.3238889</v>
      </c>
      <c r="F36" s="231" t="s">
        <v>297</v>
      </c>
      <c r="G36" s="275">
        <v>43893</v>
      </c>
      <c r="H36" s="314"/>
      <c r="I36" s="8" t="s">
        <v>405</v>
      </c>
      <c r="J36" s="277"/>
      <c r="K36" s="277"/>
      <c r="L36" s="277"/>
      <c r="N36" s="295"/>
      <c r="O36" s="249"/>
      <c r="P36" s="249"/>
      <c r="Q36" s="296"/>
      <c r="R36" s="294"/>
      <c r="S36" s="294"/>
      <c r="T36" s="57"/>
      <c r="U36" s="57"/>
      <c r="V36" s="294"/>
      <c r="W36" s="294"/>
      <c r="X36" s="224">
        <v>0.89</v>
      </c>
      <c r="Y36" s="224">
        <v>594</v>
      </c>
      <c r="Z36" s="224">
        <v>8.15</v>
      </c>
      <c r="AA36" s="224">
        <v>352</v>
      </c>
      <c r="AB36" s="263" t="s">
        <v>188</v>
      </c>
      <c r="AC36" s="224">
        <v>3.3</v>
      </c>
      <c r="AD36" s="224">
        <v>3.4</v>
      </c>
      <c r="AE36" s="224">
        <v>212</v>
      </c>
      <c r="AF36" s="224">
        <v>81.2</v>
      </c>
      <c r="AG36" s="224">
        <v>1.2</v>
      </c>
      <c r="AH36" s="224">
        <v>26.2</v>
      </c>
      <c r="AI36" s="224">
        <v>6.1</v>
      </c>
      <c r="AJ36" s="256">
        <v>101</v>
      </c>
      <c r="AK36" s="14"/>
      <c r="AM36" s="230"/>
      <c r="AO36" s="230"/>
      <c r="AQ36" s="269"/>
    </row>
    <row r="37" spans="2:43" ht="14.5" customHeight="1" x14ac:dyDescent="0.2">
      <c r="B37" s="19" t="s">
        <v>114</v>
      </c>
      <c r="C37" s="23" t="s">
        <v>93</v>
      </c>
      <c r="D37" s="22">
        <v>61.123333330000001</v>
      </c>
      <c r="E37" s="22">
        <v>123.3238889</v>
      </c>
      <c r="F37" s="231" t="s">
        <v>298</v>
      </c>
      <c r="G37" s="273">
        <v>43622</v>
      </c>
      <c r="H37" s="314"/>
      <c r="I37" s="8" t="s">
        <v>167</v>
      </c>
      <c r="J37" s="277"/>
      <c r="K37" s="277"/>
      <c r="L37" s="277"/>
      <c r="N37" s="297"/>
      <c r="O37" s="249"/>
      <c r="P37" s="249"/>
      <c r="Q37" s="249"/>
      <c r="R37" s="294"/>
      <c r="S37" s="294"/>
      <c r="T37" s="57"/>
      <c r="U37" s="57"/>
      <c r="V37" s="294"/>
      <c r="W37" s="294"/>
      <c r="X37" s="254">
        <v>89.6</v>
      </c>
      <c r="Y37" s="261">
        <v>345</v>
      </c>
      <c r="Z37" s="254">
        <v>7.8</v>
      </c>
      <c r="AA37" s="228">
        <v>202</v>
      </c>
      <c r="AB37" s="228">
        <v>128</v>
      </c>
      <c r="AC37" s="228">
        <v>6.4</v>
      </c>
      <c r="AD37" s="228">
        <v>6.6</v>
      </c>
      <c r="AE37" s="265">
        <v>93.2</v>
      </c>
      <c r="AF37" s="265">
        <v>40.200000000000003</v>
      </c>
      <c r="AG37" s="265">
        <v>0.5</v>
      </c>
      <c r="AH37" s="265">
        <v>14.3</v>
      </c>
      <c r="AI37" s="265">
        <v>4.8</v>
      </c>
      <c r="AJ37" s="265">
        <v>82</v>
      </c>
      <c r="AK37" s="14"/>
      <c r="AM37" s="229">
        <v>6.83</v>
      </c>
      <c r="AO37" s="229">
        <v>7.17</v>
      </c>
      <c r="AQ37" s="268">
        <v>-19.578173</v>
      </c>
    </row>
    <row r="38" spans="2:43" ht="14.5" customHeight="1" x14ac:dyDescent="0.2">
      <c r="B38" s="19" t="s">
        <v>114</v>
      </c>
      <c r="C38" s="23" t="s">
        <v>93</v>
      </c>
      <c r="D38" s="22">
        <v>67.523888889999995</v>
      </c>
      <c r="E38" s="22">
        <v>135.09555560000001</v>
      </c>
      <c r="F38" s="231" t="s">
        <v>299</v>
      </c>
      <c r="G38" s="274">
        <v>43700</v>
      </c>
      <c r="H38" s="314"/>
      <c r="I38" s="8" t="s">
        <v>167</v>
      </c>
      <c r="J38" s="277"/>
      <c r="K38" s="277"/>
      <c r="L38" s="277"/>
      <c r="N38" s="295"/>
      <c r="O38" s="249"/>
      <c r="P38" s="249"/>
      <c r="Q38" s="249"/>
      <c r="R38" s="294"/>
      <c r="S38" s="294"/>
      <c r="T38" s="57"/>
      <c r="U38" s="57"/>
      <c r="V38" s="355"/>
      <c r="W38" s="294"/>
      <c r="X38" s="252">
        <v>159</v>
      </c>
      <c r="Y38" s="256">
        <v>423</v>
      </c>
      <c r="Z38" s="224">
        <v>7.95</v>
      </c>
      <c r="AA38" s="224">
        <v>276</v>
      </c>
      <c r="AB38" s="224">
        <v>158</v>
      </c>
      <c r="AC38" s="224">
        <v>7.1</v>
      </c>
      <c r="AD38" s="224">
        <v>6.7</v>
      </c>
      <c r="AE38" s="224">
        <v>97.9</v>
      </c>
      <c r="AF38" s="256">
        <v>50.8</v>
      </c>
      <c r="AG38" s="256">
        <v>0.5</v>
      </c>
      <c r="AH38" s="256">
        <v>18.8</v>
      </c>
      <c r="AI38" s="256">
        <v>6.1</v>
      </c>
      <c r="AJ38" s="256">
        <v>114</v>
      </c>
      <c r="AK38" s="16"/>
      <c r="AM38" s="229">
        <v>5.82</v>
      </c>
      <c r="AO38" s="229">
        <v>5.78</v>
      </c>
      <c r="AQ38" s="270">
        <v>-20.926255999999999</v>
      </c>
    </row>
    <row r="39" spans="2:43" ht="14.5" customHeight="1" x14ac:dyDescent="0.2">
      <c r="B39" s="19" t="s">
        <v>114</v>
      </c>
      <c r="C39" s="23" t="s">
        <v>93</v>
      </c>
      <c r="D39" s="22">
        <v>67.523888889999995</v>
      </c>
      <c r="E39" s="22">
        <v>135.09555560000001</v>
      </c>
      <c r="F39" s="231" t="s">
        <v>300</v>
      </c>
      <c r="G39" s="274">
        <v>43726</v>
      </c>
      <c r="H39" s="314"/>
      <c r="I39" s="8" t="s">
        <v>167</v>
      </c>
      <c r="J39" s="277"/>
      <c r="K39" s="277"/>
      <c r="L39" s="277"/>
      <c r="N39" s="294"/>
      <c r="O39" s="294"/>
      <c r="P39" s="294"/>
      <c r="Q39" s="294"/>
      <c r="R39" s="294"/>
      <c r="S39" s="294"/>
      <c r="T39" s="57"/>
      <c r="U39" s="57"/>
      <c r="V39" s="294"/>
      <c r="W39" s="294"/>
      <c r="X39" s="252">
        <v>80.3</v>
      </c>
      <c r="Y39" s="256">
        <v>512</v>
      </c>
      <c r="Z39" s="252">
        <v>8.1</v>
      </c>
      <c r="AA39" s="224">
        <v>316</v>
      </c>
      <c r="AB39" s="224">
        <v>96</v>
      </c>
      <c r="AC39" s="224">
        <v>4.3</v>
      </c>
      <c r="AD39" s="224">
        <v>4.4000000000000004</v>
      </c>
      <c r="AE39" s="256">
        <v>116</v>
      </c>
      <c r="AF39" s="256">
        <v>60.5</v>
      </c>
      <c r="AG39" s="256">
        <v>0.6</v>
      </c>
      <c r="AH39" s="256">
        <v>23.1</v>
      </c>
      <c r="AI39" s="256">
        <v>9.1</v>
      </c>
      <c r="AJ39" s="256">
        <v>144</v>
      </c>
      <c r="AK39" s="16"/>
      <c r="AM39" s="229">
        <v>3.41</v>
      </c>
      <c r="AO39" s="229">
        <v>3.61</v>
      </c>
      <c r="AQ39" s="153">
        <v>-21.802947</v>
      </c>
    </row>
    <row r="40" spans="2:43" ht="14.5" customHeight="1" x14ac:dyDescent="0.2">
      <c r="B40" s="19" t="s">
        <v>114</v>
      </c>
      <c r="C40" s="23" t="s">
        <v>93</v>
      </c>
      <c r="D40" s="22">
        <v>67.523888889999995</v>
      </c>
      <c r="E40" s="22">
        <v>135.09555560000001</v>
      </c>
      <c r="F40" s="231" t="s">
        <v>301</v>
      </c>
      <c r="G40" s="274">
        <v>43749</v>
      </c>
      <c r="H40" s="314"/>
      <c r="I40" s="8" t="s">
        <v>167</v>
      </c>
      <c r="J40" s="277"/>
      <c r="K40" s="277"/>
      <c r="L40" s="277"/>
      <c r="N40" s="294"/>
      <c r="O40" s="294"/>
      <c r="P40" s="294"/>
      <c r="Q40" s="294"/>
      <c r="R40" s="294"/>
      <c r="S40" s="294"/>
      <c r="T40" s="57"/>
      <c r="U40" s="57"/>
      <c r="V40" s="291"/>
      <c r="W40" s="294"/>
      <c r="X40" s="223">
        <v>16.5</v>
      </c>
      <c r="Y40" s="255">
        <v>510</v>
      </c>
      <c r="Z40" s="223">
        <v>8.07</v>
      </c>
      <c r="AA40" s="223">
        <v>308</v>
      </c>
      <c r="AB40" s="223">
        <v>20</v>
      </c>
      <c r="AC40" s="223">
        <v>3.6</v>
      </c>
      <c r="AD40" s="223">
        <v>3.5</v>
      </c>
      <c r="AE40" s="255">
        <v>121</v>
      </c>
      <c r="AF40" s="256">
        <v>60.4</v>
      </c>
      <c r="AG40" s="256">
        <v>0.4</v>
      </c>
      <c r="AH40" s="256">
        <v>23.1</v>
      </c>
      <c r="AI40" s="256">
        <v>9.3000000000000007</v>
      </c>
      <c r="AJ40" s="256">
        <v>143</v>
      </c>
      <c r="AK40" s="16"/>
      <c r="AM40" s="229">
        <v>2.69</v>
      </c>
      <c r="AO40" s="229">
        <v>2.72</v>
      </c>
      <c r="AQ40" s="268">
        <v>-21.691316</v>
      </c>
    </row>
    <row r="41" spans="2:43" ht="14.5" customHeight="1" x14ac:dyDescent="0.2">
      <c r="B41" s="19" t="s">
        <v>122</v>
      </c>
      <c r="C41" s="23" t="s">
        <v>87</v>
      </c>
      <c r="D41" s="22">
        <v>68.449722219999998</v>
      </c>
      <c r="E41" s="22">
        <v>133.8919444</v>
      </c>
      <c r="F41" s="231" t="s">
        <v>302</v>
      </c>
      <c r="G41" s="273">
        <v>43622</v>
      </c>
      <c r="H41" s="314"/>
      <c r="I41" s="8" t="s">
        <v>167</v>
      </c>
      <c r="J41" s="277"/>
      <c r="K41" s="277"/>
      <c r="L41" s="277"/>
      <c r="N41" s="294"/>
      <c r="O41" s="294"/>
      <c r="P41" s="294"/>
      <c r="Q41" s="294"/>
      <c r="R41" s="294"/>
      <c r="S41" s="294"/>
      <c r="T41" s="57"/>
      <c r="U41" s="57"/>
      <c r="V41" s="294"/>
      <c r="W41" s="294"/>
      <c r="X41" s="254">
        <v>39.4</v>
      </c>
      <c r="Y41" s="261">
        <v>260</v>
      </c>
      <c r="Z41" s="254">
        <v>7.83</v>
      </c>
      <c r="AA41" s="228">
        <v>150</v>
      </c>
      <c r="AB41" s="228">
        <v>38</v>
      </c>
      <c r="AC41" s="228">
        <v>7.7</v>
      </c>
      <c r="AD41" s="228">
        <v>7.8</v>
      </c>
      <c r="AE41" s="265">
        <v>83.4</v>
      </c>
      <c r="AF41" s="265">
        <v>31.3</v>
      </c>
      <c r="AG41" s="265">
        <v>1</v>
      </c>
      <c r="AH41" s="265">
        <v>8.1999999999999993</v>
      </c>
      <c r="AI41" s="265">
        <v>6.8</v>
      </c>
      <c r="AJ41" s="265">
        <v>39</v>
      </c>
      <c r="AK41" s="16"/>
      <c r="AM41" s="229">
        <v>5.74</v>
      </c>
      <c r="AO41" s="229">
        <v>6.06</v>
      </c>
      <c r="AQ41" s="268">
        <v>-21.240777999999999</v>
      </c>
    </row>
    <row r="42" spans="2:43" x14ac:dyDescent="0.2">
      <c r="B42" s="19" t="s">
        <v>122</v>
      </c>
      <c r="C42" s="23" t="s">
        <v>87</v>
      </c>
      <c r="D42" s="22">
        <v>68.449722219999998</v>
      </c>
      <c r="E42" s="22">
        <v>133.8919444</v>
      </c>
      <c r="F42" s="231" t="s">
        <v>303</v>
      </c>
      <c r="G42" s="274">
        <v>43699</v>
      </c>
      <c r="H42" s="314"/>
      <c r="I42" s="8" t="s">
        <v>167</v>
      </c>
      <c r="J42" s="277"/>
      <c r="K42" s="277"/>
      <c r="L42" s="277"/>
      <c r="N42" s="294"/>
      <c r="O42" s="294"/>
      <c r="P42" s="294"/>
      <c r="Q42" s="294"/>
      <c r="R42" s="294"/>
      <c r="S42" s="294"/>
      <c r="T42" s="57"/>
      <c r="U42" s="57"/>
      <c r="V42" s="294"/>
      <c r="W42" s="294"/>
      <c r="X42" s="251">
        <v>75</v>
      </c>
      <c r="Y42" s="255">
        <v>320</v>
      </c>
      <c r="Z42" s="223">
        <v>8.08</v>
      </c>
      <c r="AA42" s="223">
        <v>172</v>
      </c>
      <c r="AB42" s="223">
        <v>52</v>
      </c>
      <c r="AC42" s="223">
        <v>5.7</v>
      </c>
      <c r="AD42" s="223">
        <v>5.6</v>
      </c>
      <c r="AE42" s="255">
        <v>93.6</v>
      </c>
      <c r="AF42" s="256">
        <v>38</v>
      </c>
      <c r="AG42" s="256">
        <v>0.8</v>
      </c>
      <c r="AH42" s="256">
        <v>11.3</v>
      </c>
      <c r="AI42" s="256">
        <v>8</v>
      </c>
      <c r="AJ42" s="256">
        <v>59</v>
      </c>
      <c r="AK42" s="16"/>
      <c r="AM42" s="229">
        <v>4.79</v>
      </c>
      <c r="AO42" s="229">
        <v>4.88</v>
      </c>
      <c r="AQ42" s="270">
        <v>-19.164287000000002</v>
      </c>
    </row>
    <row r="43" spans="2:43" x14ac:dyDescent="0.2">
      <c r="B43" s="19" t="s">
        <v>122</v>
      </c>
      <c r="C43" s="23" t="s">
        <v>87</v>
      </c>
      <c r="D43" s="22">
        <v>68.449722219999998</v>
      </c>
      <c r="E43" s="22">
        <v>133.8919444</v>
      </c>
      <c r="F43" s="231" t="s">
        <v>304</v>
      </c>
      <c r="G43" s="274">
        <v>43726</v>
      </c>
      <c r="H43" s="314"/>
      <c r="I43" s="8" t="s">
        <v>167</v>
      </c>
      <c r="J43" s="277"/>
      <c r="K43" s="277"/>
      <c r="L43" s="277"/>
      <c r="N43" s="294"/>
      <c r="O43" s="294"/>
      <c r="P43" s="294"/>
      <c r="Q43" s="294"/>
      <c r="R43" s="294"/>
      <c r="S43" s="294"/>
      <c r="T43" s="57"/>
      <c r="U43" s="57"/>
      <c r="V43" s="294"/>
      <c r="W43" s="294"/>
      <c r="X43" s="252">
        <v>43.7</v>
      </c>
      <c r="Y43" s="256">
        <v>306</v>
      </c>
      <c r="Z43" s="224">
        <v>8.09</v>
      </c>
      <c r="AA43" s="224">
        <v>210</v>
      </c>
      <c r="AB43" s="224">
        <v>36</v>
      </c>
      <c r="AC43" s="224">
        <v>6.7</v>
      </c>
      <c r="AD43" s="224">
        <v>6.8</v>
      </c>
      <c r="AE43" s="224">
        <v>90.3</v>
      </c>
      <c r="AF43" s="256">
        <v>36.700000000000003</v>
      </c>
      <c r="AG43" s="256">
        <v>0.8</v>
      </c>
      <c r="AH43" s="256">
        <v>10.8</v>
      </c>
      <c r="AI43" s="256">
        <v>7.7</v>
      </c>
      <c r="AJ43" s="256">
        <v>54</v>
      </c>
      <c r="AK43" s="16"/>
      <c r="AM43" s="229">
        <v>5.56</v>
      </c>
      <c r="AO43" s="229">
        <v>6.07</v>
      </c>
      <c r="AQ43" s="153">
        <v>-19.378176</v>
      </c>
    </row>
    <row r="44" spans="2:43" x14ac:dyDescent="0.2">
      <c r="B44" s="19" t="s">
        <v>122</v>
      </c>
      <c r="C44" s="23" t="s">
        <v>87</v>
      </c>
      <c r="D44" s="22">
        <v>68.449722219999998</v>
      </c>
      <c r="E44" s="22">
        <v>133.8919444</v>
      </c>
      <c r="F44" s="231" t="s">
        <v>305</v>
      </c>
      <c r="G44" s="274">
        <v>43749</v>
      </c>
      <c r="H44" s="314"/>
      <c r="I44" s="8" t="s">
        <v>167</v>
      </c>
      <c r="J44" s="277"/>
      <c r="K44" s="277"/>
      <c r="L44" s="277"/>
      <c r="N44" s="294"/>
      <c r="O44" s="294"/>
      <c r="P44" s="294"/>
      <c r="Q44" s="294"/>
      <c r="R44" s="277"/>
      <c r="S44" s="277"/>
      <c r="V44" s="294"/>
      <c r="W44" s="277"/>
      <c r="X44" s="224">
        <v>25.2</v>
      </c>
      <c r="Y44" s="256">
        <v>319</v>
      </c>
      <c r="Z44" s="224">
        <v>8.0299999999999994</v>
      </c>
      <c r="AA44" s="224">
        <v>188</v>
      </c>
      <c r="AB44" s="224">
        <v>46</v>
      </c>
      <c r="AC44" s="224">
        <v>7.2</v>
      </c>
      <c r="AD44" s="224">
        <v>6.9</v>
      </c>
      <c r="AE44" s="224">
        <v>89.7</v>
      </c>
      <c r="AF44" s="256">
        <v>37.4</v>
      </c>
      <c r="AG44" s="256">
        <v>0.8</v>
      </c>
      <c r="AH44" s="256">
        <v>10.9</v>
      </c>
      <c r="AI44" s="256">
        <v>9.3000000000000007</v>
      </c>
      <c r="AJ44" s="256">
        <v>56</v>
      </c>
      <c r="AK44" s="16"/>
      <c r="AM44" s="229">
        <v>6.36</v>
      </c>
      <c r="AO44" s="229">
        <v>6.47</v>
      </c>
      <c r="AQ44" s="268">
        <v>-18.763655</v>
      </c>
    </row>
    <row r="45" spans="2:43" x14ac:dyDescent="0.2">
      <c r="B45" s="22"/>
      <c r="C45" s="22"/>
      <c r="D45" s="22"/>
      <c r="E45" s="22"/>
      <c r="F45" s="22"/>
      <c r="G45" s="22"/>
      <c r="H45" s="22"/>
      <c r="N45" s="57"/>
      <c r="O45" s="57"/>
      <c r="P45" s="57"/>
      <c r="Q45" s="57"/>
      <c r="V45" s="57"/>
      <c r="AK45" s="16"/>
    </row>
    <row r="46" spans="2:43" x14ac:dyDescent="0.2">
      <c r="N46" s="57"/>
      <c r="O46" s="57"/>
      <c r="P46" s="57"/>
      <c r="Q46" s="57"/>
      <c r="S46" s="377" t="s">
        <v>201</v>
      </c>
      <c r="T46" s="377"/>
      <c r="U46" s="377"/>
      <c r="V46" s="79">
        <v>43266</v>
      </c>
      <c r="W46" s="79">
        <v>43300</v>
      </c>
      <c r="X46" s="81">
        <v>0.24</v>
      </c>
      <c r="Y46" s="40">
        <v>3.6</v>
      </c>
      <c r="Z46" s="81">
        <v>4.8600000000000003</v>
      </c>
      <c r="AA46" s="83" t="s">
        <v>196</v>
      </c>
      <c r="AB46" s="83" t="s">
        <v>188</v>
      </c>
      <c r="AC46" s="40">
        <v>0.8</v>
      </c>
      <c r="AD46" s="40" t="s">
        <v>197</v>
      </c>
      <c r="AE46" s="40" t="s">
        <v>198</v>
      </c>
      <c r="AF46" s="40">
        <v>0.2</v>
      </c>
      <c r="AG46" s="40" t="s">
        <v>199</v>
      </c>
      <c r="AH46" s="40" t="s">
        <v>199</v>
      </c>
      <c r="AI46" s="40">
        <v>0.1</v>
      </c>
      <c r="AJ46" s="92" t="s">
        <v>200</v>
      </c>
      <c r="AK46" s="14"/>
    </row>
    <row r="47" spans="2:43" x14ac:dyDescent="0.2">
      <c r="N47" s="57"/>
      <c r="O47" s="57"/>
      <c r="P47" s="57"/>
      <c r="Q47" s="57"/>
      <c r="S47" s="377" t="s">
        <v>202</v>
      </c>
      <c r="T47" s="377"/>
      <c r="U47" s="377"/>
      <c r="V47" s="80">
        <v>43277</v>
      </c>
      <c r="W47" s="80">
        <v>43294</v>
      </c>
      <c r="X47" s="45">
        <v>0.1</v>
      </c>
      <c r="Y47" s="42">
        <v>4.3</v>
      </c>
      <c r="Z47" s="45">
        <v>4.8</v>
      </c>
      <c r="AA47" s="83" t="s">
        <v>196</v>
      </c>
      <c r="AB47" s="83" t="s">
        <v>188</v>
      </c>
      <c r="AC47" s="42">
        <v>0.5</v>
      </c>
      <c r="AD47" s="379" t="s">
        <v>208</v>
      </c>
      <c r="AE47" s="40" t="s">
        <v>198</v>
      </c>
      <c r="AF47" s="90">
        <v>0.2</v>
      </c>
      <c r="AG47" s="40" t="s">
        <v>199</v>
      </c>
      <c r="AH47" s="40" t="s">
        <v>199</v>
      </c>
      <c r="AI47" s="40" t="s">
        <v>199</v>
      </c>
      <c r="AJ47" s="92" t="s">
        <v>200</v>
      </c>
      <c r="AK47" s="16"/>
    </row>
    <row r="48" spans="2:43" x14ac:dyDescent="0.2">
      <c r="N48" s="57"/>
      <c r="O48" s="57"/>
      <c r="P48" s="57"/>
      <c r="Q48" s="57"/>
      <c r="S48" s="377" t="s">
        <v>203</v>
      </c>
      <c r="T48" s="377"/>
      <c r="U48" s="377"/>
      <c r="V48" s="79">
        <v>43284</v>
      </c>
      <c r="W48" s="79">
        <v>43295</v>
      </c>
      <c r="X48" s="45">
        <v>0.16</v>
      </c>
      <c r="Y48" s="42">
        <v>0.7</v>
      </c>
      <c r="Z48" s="82">
        <v>6.19</v>
      </c>
      <c r="AA48" s="82">
        <v>18</v>
      </c>
      <c r="AB48" s="83" t="s">
        <v>188</v>
      </c>
      <c r="AC48" s="82">
        <v>0.7</v>
      </c>
      <c r="AD48" s="379"/>
      <c r="AE48" s="42">
        <v>1</v>
      </c>
      <c r="AF48" s="42">
        <v>0.3</v>
      </c>
      <c r="AG48" s="40" t="s">
        <v>199</v>
      </c>
      <c r="AH48" s="40" t="s">
        <v>199</v>
      </c>
      <c r="AI48" s="82">
        <v>0.2</v>
      </c>
      <c r="AJ48" s="92" t="s">
        <v>200</v>
      </c>
      <c r="AK48" s="16"/>
    </row>
    <row r="49" spans="14:37" x14ac:dyDescent="0.2">
      <c r="N49" s="57"/>
      <c r="O49" s="57"/>
      <c r="P49" s="57"/>
      <c r="Q49" s="57"/>
      <c r="S49" s="377" t="s">
        <v>204</v>
      </c>
      <c r="T49" s="377"/>
      <c r="U49" s="377"/>
      <c r="V49" s="80">
        <v>43277</v>
      </c>
      <c r="W49" s="80">
        <v>43294</v>
      </c>
      <c r="X49" s="45">
        <v>0.09</v>
      </c>
      <c r="Y49" s="42">
        <v>0.4</v>
      </c>
      <c r="Z49" s="45">
        <v>5.63</v>
      </c>
      <c r="AA49" s="83" t="s">
        <v>196</v>
      </c>
      <c r="AB49" s="82">
        <v>6</v>
      </c>
      <c r="AC49" s="42">
        <v>0.6</v>
      </c>
      <c r="AD49" s="40" t="s">
        <v>197</v>
      </c>
      <c r="AE49" s="40" t="s">
        <v>198</v>
      </c>
      <c r="AF49" s="93">
        <v>0.1</v>
      </c>
      <c r="AG49" s="40" t="s">
        <v>199</v>
      </c>
      <c r="AH49" s="40" t="s">
        <v>199</v>
      </c>
      <c r="AI49" s="40" t="s">
        <v>199</v>
      </c>
      <c r="AJ49" s="92" t="s">
        <v>200</v>
      </c>
      <c r="AK49" s="16"/>
    </row>
    <row r="50" spans="14:37" x14ac:dyDescent="0.2">
      <c r="N50" s="57"/>
      <c r="O50" s="57"/>
      <c r="P50" s="57"/>
      <c r="Q50" s="57"/>
      <c r="S50" s="377" t="s">
        <v>205</v>
      </c>
      <c r="T50" s="377"/>
      <c r="U50" s="377"/>
      <c r="V50" s="79">
        <v>43284</v>
      </c>
      <c r="W50" s="79">
        <v>43295</v>
      </c>
      <c r="X50" s="45">
        <v>0.12</v>
      </c>
      <c r="Y50" s="42">
        <v>0.4</v>
      </c>
      <c r="Z50" s="82">
        <v>5.76</v>
      </c>
      <c r="AA50" s="82">
        <v>10</v>
      </c>
      <c r="AB50" s="82">
        <v>6</v>
      </c>
      <c r="AC50" s="82">
        <v>0.5</v>
      </c>
      <c r="AD50" s="42">
        <v>0.5</v>
      </c>
      <c r="AE50" s="40" t="s">
        <v>198</v>
      </c>
      <c r="AF50" s="42">
        <v>0.2</v>
      </c>
      <c r="AG50" s="40" t="s">
        <v>199</v>
      </c>
      <c r="AH50" s="40" t="s">
        <v>199</v>
      </c>
      <c r="AI50" s="40" t="s">
        <v>199</v>
      </c>
      <c r="AJ50" s="92" t="s">
        <v>200</v>
      </c>
      <c r="AK50" s="16"/>
    </row>
    <row r="51" spans="14:37" x14ac:dyDescent="0.2">
      <c r="N51" s="57"/>
      <c r="O51" s="57"/>
      <c r="P51" s="57"/>
      <c r="Q51" s="57"/>
      <c r="AK51" s="16"/>
    </row>
  </sheetData>
  <sortState xmlns:xlrd2="http://schemas.microsoft.com/office/spreadsheetml/2017/richdata2" ref="A7:W25">
    <sortCondition ref="A7:A25"/>
  </sortState>
  <mergeCells count="26">
    <mergeCell ref="AD47:AD48"/>
    <mergeCell ref="S46:U46"/>
    <mergeCell ref="S47:U47"/>
    <mergeCell ref="S48:U48"/>
    <mergeCell ref="S49:U49"/>
    <mergeCell ref="S50:U50"/>
    <mergeCell ref="I5:I6"/>
    <mergeCell ref="D5:D6"/>
    <mergeCell ref="E5:E6"/>
    <mergeCell ref="C5:C6"/>
    <mergeCell ref="D4:L4"/>
    <mergeCell ref="G5:G6"/>
    <mergeCell ref="F5:F6"/>
    <mergeCell ref="J5:J6"/>
    <mergeCell ref="K5:K6"/>
    <mergeCell ref="H5:H6"/>
    <mergeCell ref="L5:L6"/>
    <mergeCell ref="AL5:AL6"/>
    <mergeCell ref="AL4:AO4"/>
    <mergeCell ref="AQ3:AQ4"/>
    <mergeCell ref="N4:S4"/>
    <mergeCell ref="N5:N6"/>
    <mergeCell ref="V5:W5"/>
    <mergeCell ref="AE5:AE6"/>
    <mergeCell ref="V4:AJ4"/>
    <mergeCell ref="AL3:AO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Z51"/>
  <sheetViews>
    <sheetView zoomScaleNormal="100" workbookViewId="0">
      <selection activeCell="B3" sqref="B3"/>
    </sheetView>
  </sheetViews>
  <sheetFormatPr baseColWidth="10" defaultColWidth="9.1640625" defaultRowHeight="15" x14ac:dyDescent="0.2"/>
  <cols>
    <col min="1" max="1" width="4.83203125" style="2" customWidth="1"/>
    <col min="2" max="2" width="44.33203125" style="2" customWidth="1"/>
    <col min="3" max="3" width="9.1640625" style="2" customWidth="1"/>
    <col min="4" max="5" width="9.83203125" style="2" customWidth="1"/>
    <col min="6" max="6" width="2.83203125" style="2" customWidth="1"/>
    <col min="7" max="7" width="8.83203125" style="2" customWidth="1"/>
    <col min="8" max="8" width="11.6640625" style="2" customWidth="1"/>
    <col min="9" max="9" width="9.1640625" style="2"/>
    <col min="10" max="10" width="8.5" style="2" customWidth="1"/>
    <col min="11" max="11" width="7.6640625" style="2" customWidth="1"/>
    <col min="12" max="12" width="8" style="2" customWidth="1"/>
    <col min="13" max="13" width="7.83203125" style="2" customWidth="1"/>
    <col min="14" max="14" width="9.1640625" style="2"/>
    <col min="15" max="15" width="2.83203125" style="2" customWidth="1"/>
    <col min="16" max="16" width="8.33203125" style="2" customWidth="1"/>
    <col min="17" max="18" width="10" style="2" customWidth="1"/>
    <col min="19" max="19" width="7.83203125" style="2" customWidth="1"/>
    <col min="20" max="20" width="8" style="2" customWidth="1"/>
    <col min="21" max="21" width="7.83203125" style="2" customWidth="1"/>
    <col min="22" max="23" width="9.1640625" style="2"/>
    <col min="24" max="24" width="2.83203125" style="2" customWidth="1"/>
    <col min="28" max="28" width="7.83203125" customWidth="1"/>
    <col min="29" max="29" width="10.83203125" customWidth="1"/>
    <col min="34" max="34" width="10.33203125" customWidth="1"/>
    <col min="36" max="36" width="11.6640625" customWidth="1"/>
    <col min="39" max="39" width="12.6640625" customWidth="1"/>
    <col min="40" max="40" width="11" customWidth="1"/>
  </cols>
  <sheetData>
    <row r="2" spans="1:26" ht="16" x14ac:dyDescent="0.2">
      <c r="B2" s="68" t="s">
        <v>408</v>
      </c>
    </row>
    <row r="3" spans="1:26" x14ac:dyDescent="0.2">
      <c r="C3"/>
      <c r="D3"/>
      <c r="E3"/>
    </row>
    <row r="4" spans="1:26" x14ac:dyDescent="0.2">
      <c r="C4"/>
      <c r="D4"/>
      <c r="E4"/>
      <c r="G4" s="375" t="s">
        <v>124</v>
      </c>
      <c r="H4" s="375"/>
      <c r="I4" s="375"/>
      <c r="J4" s="375"/>
      <c r="K4" s="375"/>
      <c r="L4" s="375"/>
      <c r="M4" s="375"/>
      <c r="N4" s="375"/>
      <c r="P4" s="375" t="s">
        <v>134</v>
      </c>
      <c r="Q4" s="375"/>
      <c r="R4" s="375"/>
      <c r="S4" s="375"/>
      <c r="T4" s="375"/>
      <c r="U4" s="375"/>
      <c r="V4" s="375"/>
      <c r="W4" s="375"/>
    </row>
    <row r="5" spans="1:26" ht="14.5" customHeight="1" x14ac:dyDescent="0.2">
      <c r="A5" s="22"/>
      <c r="B5" s="22"/>
      <c r="C5"/>
      <c r="D5" s="368" t="s">
        <v>3</v>
      </c>
      <c r="E5" s="22"/>
      <c r="F5" s="22"/>
      <c r="G5" s="22"/>
      <c r="H5" s="22"/>
      <c r="I5" s="378" t="s">
        <v>219</v>
      </c>
      <c r="J5" s="22"/>
      <c r="K5" s="22"/>
      <c r="L5" s="22"/>
      <c r="M5" s="22"/>
      <c r="N5" s="22"/>
      <c r="O5" s="22"/>
      <c r="P5" s="22"/>
      <c r="Q5" s="22"/>
      <c r="R5" s="378" t="s">
        <v>219</v>
      </c>
      <c r="S5" s="22"/>
      <c r="T5" s="22"/>
      <c r="U5" s="22"/>
      <c r="V5" s="22"/>
      <c r="W5" s="22"/>
      <c r="X5" s="22"/>
      <c r="Y5" s="118"/>
      <c r="Z5" s="118"/>
    </row>
    <row r="6" spans="1:26" ht="17.5" customHeight="1" x14ac:dyDescent="0.2">
      <c r="B6" s="38" t="s">
        <v>135</v>
      </c>
      <c r="C6" s="29" t="s">
        <v>0</v>
      </c>
      <c r="D6" s="368"/>
      <c r="E6" s="77" t="s">
        <v>159</v>
      </c>
      <c r="G6" s="77" t="s">
        <v>5</v>
      </c>
      <c r="H6" s="77" t="s">
        <v>127</v>
      </c>
      <c r="I6" s="368"/>
      <c r="J6" s="376" t="s">
        <v>75</v>
      </c>
      <c r="K6" s="376"/>
      <c r="L6" s="376" t="s">
        <v>77</v>
      </c>
      <c r="M6" s="376"/>
      <c r="N6" s="96" t="s">
        <v>72</v>
      </c>
      <c r="O6" s="7"/>
      <c r="P6" s="77" t="s">
        <v>26</v>
      </c>
      <c r="Q6" s="77" t="s">
        <v>127</v>
      </c>
      <c r="R6" s="368"/>
      <c r="S6" s="376" t="s">
        <v>76</v>
      </c>
      <c r="T6" s="376"/>
      <c r="U6" s="376" t="s">
        <v>78</v>
      </c>
      <c r="V6" s="376"/>
      <c r="W6" s="96" t="s">
        <v>73</v>
      </c>
      <c r="X6" s="7"/>
      <c r="Y6" s="20" t="s">
        <v>280</v>
      </c>
      <c r="Z6" s="20" t="s">
        <v>279</v>
      </c>
    </row>
    <row r="7" spans="1:26" ht="17" x14ac:dyDescent="0.2">
      <c r="A7" s="69"/>
      <c r="B7" s="39"/>
      <c r="C7" s="30"/>
      <c r="D7" s="32"/>
      <c r="E7" s="72"/>
      <c r="F7" s="69"/>
      <c r="G7" s="31" t="s">
        <v>131</v>
      </c>
      <c r="H7" s="33"/>
      <c r="I7" s="31" t="s">
        <v>215</v>
      </c>
      <c r="J7" s="32" t="s">
        <v>70</v>
      </c>
      <c r="K7" s="31" t="s">
        <v>130</v>
      </c>
      <c r="L7" s="32" t="s">
        <v>70</v>
      </c>
      <c r="M7" s="31" t="s">
        <v>130</v>
      </c>
      <c r="N7" s="32" t="s">
        <v>71</v>
      </c>
      <c r="O7" s="69"/>
      <c r="P7" s="31" t="s">
        <v>131</v>
      </c>
      <c r="Q7" s="33"/>
      <c r="R7" s="31" t="s">
        <v>215</v>
      </c>
      <c r="S7" s="32" t="s">
        <v>70</v>
      </c>
      <c r="T7" s="31" t="s">
        <v>130</v>
      </c>
      <c r="U7" s="32" t="s">
        <v>70</v>
      </c>
      <c r="V7" s="31" t="s">
        <v>130</v>
      </c>
      <c r="W7" s="32" t="s">
        <v>71</v>
      </c>
      <c r="X7" s="69"/>
      <c r="Y7" s="137" t="s">
        <v>70</v>
      </c>
      <c r="Z7" s="137" t="s">
        <v>70</v>
      </c>
    </row>
    <row r="8" spans="1:26" x14ac:dyDescent="0.2">
      <c r="A8" s="69"/>
      <c r="B8" s="38"/>
      <c r="C8" s="19"/>
      <c r="D8" s="48"/>
      <c r="E8" s="73"/>
      <c r="F8" s="69"/>
      <c r="G8" s="47"/>
      <c r="H8" s="23"/>
      <c r="I8" s="47"/>
      <c r="J8" s="48"/>
      <c r="K8" s="47"/>
      <c r="L8" s="48"/>
      <c r="M8" s="47"/>
      <c r="N8" s="48"/>
      <c r="O8" s="69"/>
      <c r="P8" s="47"/>
      <c r="Q8" s="47"/>
      <c r="R8" s="47"/>
      <c r="S8" s="48"/>
      <c r="T8" s="47"/>
      <c r="U8" s="48"/>
      <c r="V8" s="47"/>
      <c r="W8" s="48"/>
      <c r="X8" s="69"/>
    </row>
    <row r="9" spans="1:26" x14ac:dyDescent="0.2">
      <c r="B9" s="6" t="s">
        <v>168</v>
      </c>
      <c r="C9" s="6" t="s">
        <v>94</v>
      </c>
      <c r="D9" s="8">
        <v>43259</v>
      </c>
      <c r="E9" s="8">
        <v>43259</v>
      </c>
      <c r="G9" s="5">
        <v>1.1000000000000001</v>
      </c>
      <c r="H9" s="5" t="s">
        <v>4</v>
      </c>
      <c r="I9" s="97">
        <v>0.4747556</v>
      </c>
      <c r="J9" s="9">
        <v>-248.82</v>
      </c>
      <c r="K9" s="9">
        <v>3.68</v>
      </c>
      <c r="L9" s="21">
        <v>0.75739999999999996</v>
      </c>
      <c r="M9" s="21">
        <v>3.7000000000000002E-3</v>
      </c>
      <c r="N9" s="10">
        <v>2232</v>
      </c>
      <c r="P9" s="5">
        <v>22.5</v>
      </c>
      <c r="Q9" s="5" t="s">
        <v>25</v>
      </c>
      <c r="R9" s="97">
        <v>1.46</v>
      </c>
      <c r="S9" s="5">
        <v>16.78</v>
      </c>
      <c r="T9" s="115">
        <v>3.01</v>
      </c>
      <c r="U9" s="21">
        <v>1.0251999999999999</v>
      </c>
      <c r="V9" s="21">
        <v>3.0000000000000001E-3</v>
      </c>
      <c r="W9" s="5" t="s">
        <v>27</v>
      </c>
      <c r="Y9" s="244">
        <v>-27.13</v>
      </c>
      <c r="Z9" s="115">
        <v>-27.3</v>
      </c>
    </row>
    <row r="10" spans="1:26" x14ac:dyDescent="0.2">
      <c r="B10" s="6" t="s">
        <v>169</v>
      </c>
      <c r="C10" s="6" t="s">
        <v>95</v>
      </c>
      <c r="D10" s="8">
        <v>43261</v>
      </c>
      <c r="E10" s="8">
        <v>43276</v>
      </c>
      <c r="G10" s="5" t="s">
        <v>7</v>
      </c>
      <c r="H10" s="5" t="s">
        <v>6</v>
      </c>
      <c r="I10" s="97">
        <v>0.66881199999999996</v>
      </c>
      <c r="J10" s="9">
        <v>-690.37</v>
      </c>
      <c r="K10" s="9">
        <v>1.88</v>
      </c>
      <c r="L10" s="21">
        <v>0.31219999999999998</v>
      </c>
      <c r="M10" s="21">
        <v>1.9E-3</v>
      </c>
      <c r="N10" s="10">
        <v>9352</v>
      </c>
      <c r="P10" s="5">
        <v>5.6</v>
      </c>
      <c r="Q10" s="5" t="s">
        <v>28</v>
      </c>
      <c r="R10" s="98">
        <v>2.04</v>
      </c>
      <c r="S10" s="5" t="s">
        <v>29</v>
      </c>
      <c r="T10" s="115">
        <v>2.94</v>
      </c>
      <c r="U10" s="21">
        <v>0.97570000000000001</v>
      </c>
      <c r="V10" s="21">
        <v>3.0000000000000001E-3</v>
      </c>
      <c r="W10" s="5">
        <v>197</v>
      </c>
      <c r="Y10" s="244">
        <v>-26.89</v>
      </c>
      <c r="Z10" s="115">
        <v>-27.14</v>
      </c>
    </row>
    <row r="11" spans="1:26" x14ac:dyDescent="0.2">
      <c r="B11" s="6" t="s">
        <v>115</v>
      </c>
      <c r="C11" s="6" t="s">
        <v>96</v>
      </c>
      <c r="D11" s="8">
        <v>43262</v>
      </c>
      <c r="E11" s="8">
        <v>43276</v>
      </c>
      <c r="G11" s="5" t="s">
        <v>7</v>
      </c>
      <c r="H11" s="5" t="s">
        <v>8</v>
      </c>
      <c r="I11" s="97">
        <v>0.74293866666666664</v>
      </c>
      <c r="J11" s="9">
        <v>-644.29999999999995</v>
      </c>
      <c r="K11" s="9">
        <v>2.04</v>
      </c>
      <c r="L11" s="21">
        <v>0.35859999999999997</v>
      </c>
      <c r="M11" s="21">
        <v>2.0999999999999999E-3</v>
      </c>
      <c r="N11" s="10">
        <v>8237</v>
      </c>
      <c r="P11" s="5">
        <v>5.3</v>
      </c>
      <c r="Q11" s="5" t="s">
        <v>30</v>
      </c>
      <c r="R11" s="97">
        <v>1.62</v>
      </c>
      <c r="S11" s="5" t="s">
        <v>31</v>
      </c>
      <c r="T11" s="5">
        <v>2.68</v>
      </c>
      <c r="U11" s="21">
        <v>0.91449999999999998</v>
      </c>
      <c r="V11" s="21">
        <v>2.7000000000000001E-3</v>
      </c>
      <c r="W11" s="5">
        <v>718</v>
      </c>
      <c r="Y11" s="244">
        <v>-27.03</v>
      </c>
      <c r="Z11" s="115">
        <v>-27.14</v>
      </c>
    </row>
    <row r="12" spans="1:26" x14ac:dyDescent="0.2">
      <c r="B12" s="6" t="s">
        <v>116</v>
      </c>
      <c r="C12" s="6" t="s">
        <v>97</v>
      </c>
      <c r="D12" s="8">
        <v>43263</v>
      </c>
      <c r="E12" s="8">
        <v>43263</v>
      </c>
      <c r="G12" s="5" t="s">
        <v>7</v>
      </c>
      <c r="H12" s="5" t="s">
        <v>9</v>
      </c>
      <c r="I12" s="97">
        <v>0.80591369999999996</v>
      </c>
      <c r="J12" s="9">
        <v>-635.72</v>
      </c>
      <c r="K12" s="9">
        <v>2.0299999999999998</v>
      </c>
      <c r="L12" s="21">
        <v>0.36730000000000002</v>
      </c>
      <c r="M12" s="21">
        <v>2E-3</v>
      </c>
      <c r="N12" s="10">
        <v>8046</v>
      </c>
      <c r="P12" s="5">
        <v>5.6</v>
      </c>
      <c r="Q12" s="5" t="s">
        <v>32</v>
      </c>
      <c r="R12" s="97">
        <v>1.86</v>
      </c>
      <c r="S12" s="5" t="s">
        <v>33</v>
      </c>
      <c r="T12" s="5">
        <v>3.02</v>
      </c>
      <c r="U12" s="21">
        <v>0.99429999999999996</v>
      </c>
      <c r="V12" s="21">
        <v>3.0000000000000001E-3</v>
      </c>
      <c r="W12" s="5">
        <v>46</v>
      </c>
      <c r="Y12" s="244">
        <v>-26.83</v>
      </c>
      <c r="Z12" s="115">
        <v>-26.54</v>
      </c>
    </row>
    <row r="13" spans="1:26" x14ac:dyDescent="0.2">
      <c r="B13" s="6" t="s">
        <v>117</v>
      </c>
      <c r="C13" s="6" t="s">
        <v>98</v>
      </c>
      <c r="D13" s="8">
        <v>43265</v>
      </c>
      <c r="E13" s="8">
        <v>43265</v>
      </c>
      <c r="G13" s="5">
        <v>0.6</v>
      </c>
      <c r="H13" s="5" t="s">
        <v>10</v>
      </c>
      <c r="I13" s="97">
        <v>0.55071840000000005</v>
      </c>
      <c r="J13" s="9">
        <v>-9.01</v>
      </c>
      <c r="K13" s="9">
        <v>3.95</v>
      </c>
      <c r="L13" s="21">
        <v>0.99919999999999998</v>
      </c>
      <c r="M13" s="21">
        <v>4.0000000000000001E-3</v>
      </c>
      <c r="N13" s="10">
        <v>7</v>
      </c>
      <c r="P13" s="5">
        <v>5.8</v>
      </c>
      <c r="Q13" s="5" t="s">
        <v>34</v>
      </c>
      <c r="R13" s="97">
        <v>1.87</v>
      </c>
      <c r="S13" s="5">
        <v>62.95</v>
      </c>
      <c r="T13" s="5">
        <v>3.24</v>
      </c>
      <c r="U13" s="21">
        <v>1.0717000000000001</v>
      </c>
      <c r="V13" s="21">
        <v>3.3E-3</v>
      </c>
      <c r="W13" s="5" t="s">
        <v>27</v>
      </c>
      <c r="Y13" s="244">
        <v>-25.6</v>
      </c>
      <c r="Z13" s="115">
        <v>-25.57</v>
      </c>
    </row>
    <row r="14" spans="1:26" x14ac:dyDescent="0.2">
      <c r="B14" s="6" t="s">
        <v>118</v>
      </c>
      <c r="C14" s="6" t="s">
        <v>99</v>
      </c>
      <c r="D14" s="8">
        <v>43266</v>
      </c>
      <c r="E14" s="8">
        <v>43266</v>
      </c>
      <c r="G14" s="5">
        <v>0.2</v>
      </c>
      <c r="H14" s="5" t="s">
        <v>11</v>
      </c>
      <c r="I14" s="100">
        <v>0.38</v>
      </c>
      <c r="J14" s="9">
        <v>-89</v>
      </c>
      <c r="K14" s="9">
        <v>4.79</v>
      </c>
      <c r="L14" s="21">
        <v>0.91849999999999998</v>
      </c>
      <c r="M14" s="21">
        <v>4.7999999999999996E-3</v>
      </c>
      <c r="N14" s="10">
        <v>683</v>
      </c>
      <c r="P14" s="5">
        <v>4.5</v>
      </c>
      <c r="Q14" s="5" t="s">
        <v>35</v>
      </c>
      <c r="R14" s="97">
        <v>2.31</v>
      </c>
      <c r="S14" s="5">
        <v>46.76</v>
      </c>
      <c r="T14" s="5">
        <v>3.13</v>
      </c>
      <c r="U14" s="21">
        <v>1.0553999999999999</v>
      </c>
      <c r="V14" s="21">
        <v>3.2000000000000002E-3</v>
      </c>
      <c r="W14" s="5" t="s">
        <v>27</v>
      </c>
      <c r="Y14" s="244">
        <v>-25.79</v>
      </c>
      <c r="Z14" s="115">
        <v>-26.49</v>
      </c>
    </row>
    <row r="15" spans="1:26" x14ac:dyDescent="0.2">
      <c r="B15" s="6" t="s">
        <v>147</v>
      </c>
      <c r="C15" s="6" t="s">
        <v>100</v>
      </c>
      <c r="D15" s="8">
        <v>43268</v>
      </c>
      <c r="E15" s="8">
        <v>43268</v>
      </c>
      <c r="G15" s="5">
        <v>0.3</v>
      </c>
      <c r="H15" s="5" t="s">
        <v>12</v>
      </c>
      <c r="I15" s="97">
        <v>0.22843245000000004</v>
      </c>
      <c r="J15" s="9">
        <v>-133.66</v>
      </c>
      <c r="K15" s="9">
        <v>4.8</v>
      </c>
      <c r="L15" s="21">
        <v>0.87350000000000005</v>
      </c>
      <c r="M15" s="21">
        <v>4.7999999999999996E-3</v>
      </c>
      <c r="N15" s="10">
        <v>1087</v>
      </c>
      <c r="P15" s="5">
        <v>10.3</v>
      </c>
      <c r="Q15" s="5" t="s">
        <v>36</v>
      </c>
      <c r="R15" s="99">
        <v>1.45</v>
      </c>
      <c r="S15" s="5">
        <v>28.94</v>
      </c>
      <c r="T15" s="5">
        <v>3.05</v>
      </c>
      <c r="U15" s="21">
        <v>1.0374000000000001</v>
      </c>
      <c r="V15" s="21">
        <v>3.0999999999999999E-3</v>
      </c>
      <c r="W15" s="5" t="s">
        <v>27</v>
      </c>
      <c r="Y15" s="245">
        <v>-26.96</v>
      </c>
      <c r="Z15" s="115">
        <v>-26.95</v>
      </c>
    </row>
    <row r="16" spans="1:26" x14ac:dyDescent="0.2">
      <c r="B16" s="6" t="s">
        <v>148</v>
      </c>
      <c r="C16" s="6" t="s">
        <v>101</v>
      </c>
      <c r="D16" s="8">
        <v>43268</v>
      </c>
      <c r="E16" s="8">
        <v>43268</v>
      </c>
      <c r="G16" s="5">
        <v>0.2</v>
      </c>
      <c r="H16" s="5" t="s">
        <v>13</v>
      </c>
      <c r="I16" s="97">
        <v>0.35537683333333325</v>
      </c>
      <c r="J16" s="9">
        <v>-179.79</v>
      </c>
      <c r="K16" s="9">
        <v>6.28</v>
      </c>
      <c r="L16" s="21">
        <v>0.82699999999999996</v>
      </c>
      <c r="M16" s="21">
        <v>6.3E-3</v>
      </c>
      <c r="N16" s="10">
        <v>1526</v>
      </c>
      <c r="P16" s="5">
        <v>5.4</v>
      </c>
      <c r="Q16" s="5" t="s">
        <v>37</v>
      </c>
      <c r="R16" s="99">
        <v>1.78</v>
      </c>
      <c r="S16" s="5">
        <v>26.31</v>
      </c>
      <c r="T16" s="5">
        <v>3.14</v>
      </c>
      <c r="U16" s="21">
        <v>1.0347999999999999</v>
      </c>
      <c r="V16" s="21">
        <v>3.2000000000000002E-3</v>
      </c>
      <c r="W16" s="5" t="s">
        <v>27</v>
      </c>
      <c r="Y16" s="245">
        <v>-26.68</v>
      </c>
      <c r="Z16" s="115">
        <v>-26.76</v>
      </c>
    </row>
    <row r="17" spans="1:26" x14ac:dyDescent="0.2">
      <c r="B17" s="6" t="s">
        <v>113</v>
      </c>
      <c r="C17" s="6" t="s">
        <v>102</v>
      </c>
      <c r="D17" s="8">
        <v>43269</v>
      </c>
      <c r="E17" s="8">
        <v>43269</v>
      </c>
      <c r="G17" s="5">
        <v>0.2</v>
      </c>
      <c r="H17" s="5" t="s">
        <v>14</v>
      </c>
      <c r="I17" s="97">
        <v>0.24704453333333329</v>
      </c>
      <c r="J17" s="9">
        <v>-250.87</v>
      </c>
      <c r="K17" s="9">
        <v>6.1</v>
      </c>
      <c r="L17" s="21">
        <v>0.75529999999999997</v>
      </c>
      <c r="M17" s="21">
        <v>6.1999999999999998E-3</v>
      </c>
      <c r="N17" s="10">
        <v>2254</v>
      </c>
      <c r="P17" s="5">
        <v>6.5</v>
      </c>
      <c r="Q17" s="5" t="s">
        <v>38</v>
      </c>
      <c r="R17" s="99">
        <v>1.26</v>
      </c>
      <c r="S17" s="5" t="s">
        <v>39</v>
      </c>
      <c r="T17" s="5">
        <v>2.97</v>
      </c>
      <c r="U17" s="21">
        <v>1.0016</v>
      </c>
      <c r="V17" s="21">
        <v>3.0000000000000001E-3</v>
      </c>
      <c r="W17" s="5" t="s">
        <v>27</v>
      </c>
      <c r="Y17" s="245">
        <v>-26.99</v>
      </c>
      <c r="Z17" s="115">
        <v>-26.79</v>
      </c>
    </row>
    <row r="18" spans="1:26" x14ac:dyDescent="0.2">
      <c r="B18" s="6" t="s">
        <v>170</v>
      </c>
      <c r="C18" s="6" t="s">
        <v>103</v>
      </c>
      <c r="D18" s="8">
        <v>43271</v>
      </c>
      <c r="E18" s="8">
        <v>43271</v>
      </c>
      <c r="G18" s="5">
        <v>0.2</v>
      </c>
      <c r="H18" s="5" t="s">
        <v>15</v>
      </c>
      <c r="I18" s="100">
        <v>0.28000000000000003</v>
      </c>
      <c r="J18" s="9">
        <v>-352.23</v>
      </c>
      <c r="K18" s="9">
        <v>4.8600000000000003</v>
      </c>
      <c r="L18" s="21">
        <v>0.65310000000000001</v>
      </c>
      <c r="M18" s="21">
        <v>4.8999999999999998E-3</v>
      </c>
      <c r="N18" s="10">
        <v>3422</v>
      </c>
      <c r="P18" s="5">
        <v>15.8</v>
      </c>
      <c r="Q18" s="5" t="s">
        <v>40</v>
      </c>
      <c r="R18" s="99">
        <v>1.95</v>
      </c>
      <c r="S18" s="5" t="s">
        <v>41</v>
      </c>
      <c r="T18" s="5">
        <v>3.03</v>
      </c>
      <c r="U18" s="21">
        <v>1.006</v>
      </c>
      <c r="V18" s="21">
        <v>3.0999999999999999E-3</v>
      </c>
      <c r="W18" s="5" t="s">
        <v>27</v>
      </c>
      <c r="Y18" s="245">
        <v>-27.11</v>
      </c>
      <c r="Z18" s="115">
        <v>-26.91</v>
      </c>
    </row>
    <row r="19" spans="1:26" x14ac:dyDescent="0.2">
      <c r="B19" s="75" t="s">
        <v>176</v>
      </c>
      <c r="C19" s="6" t="s">
        <v>104</v>
      </c>
      <c r="D19" s="8">
        <v>43271</v>
      </c>
      <c r="E19" s="8">
        <v>43271</v>
      </c>
      <c r="G19" s="5">
        <v>0.1</v>
      </c>
      <c r="H19" s="5" t="s">
        <v>16</v>
      </c>
      <c r="I19" s="97">
        <v>0.49844929999999998</v>
      </c>
      <c r="J19" s="9">
        <v>-603.62</v>
      </c>
      <c r="K19" s="9">
        <v>2.71</v>
      </c>
      <c r="L19" s="21">
        <v>0.39960000000000001</v>
      </c>
      <c r="M19" s="21">
        <v>2.7000000000000001E-3</v>
      </c>
      <c r="N19" s="10">
        <v>7368</v>
      </c>
      <c r="P19" s="5">
        <v>5.6</v>
      </c>
      <c r="Q19" s="5" t="s">
        <v>42</v>
      </c>
      <c r="R19" s="99">
        <v>1.75</v>
      </c>
      <c r="S19" s="5" t="s">
        <v>43</v>
      </c>
      <c r="T19" s="5">
        <v>3.02</v>
      </c>
      <c r="U19" s="21">
        <v>0.98599999999999999</v>
      </c>
      <c r="V19" s="21">
        <v>3.0000000000000001E-3</v>
      </c>
      <c r="W19" s="5">
        <v>113</v>
      </c>
      <c r="Y19" s="245">
        <v>-26.97</v>
      </c>
      <c r="Z19" s="115">
        <v>-27.11</v>
      </c>
    </row>
    <row r="20" spans="1:26" x14ac:dyDescent="0.2">
      <c r="B20" s="6" t="s">
        <v>119</v>
      </c>
      <c r="C20" s="6" t="s">
        <v>105</v>
      </c>
      <c r="D20" s="8">
        <v>43273</v>
      </c>
      <c r="E20" s="8">
        <v>43273</v>
      </c>
      <c r="G20" s="5" t="s">
        <v>7</v>
      </c>
      <c r="H20" s="5" t="s">
        <v>17</v>
      </c>
      <c r="I20" s="100">
        <v>0.13</v>
      </c>
      <c r="J20" s="9">
        <v>-602.11</v>
      </c>
      <c r="K20" s="9">
        <v>6.38</v>
      </c>
      <c r="L20" s="21">
        <v>0.4012</v>
      </c>
      <c r="M20" s="21">
        <v>6.4000000000000003E-3</v>
      </c>
      <c r="N20" s="10">
        <v>7337</v>
      </c>
      <c r="P20" s="5">
        <v>4.4000000000000004</v>
      </c>
      <c r="Q20" s="5" t="s">
        <v>44</v>
      </c>
      <c r="R20" s="99">
        <v>2.38</v>
      </c>
      <c r="S20" s="5" t="s">
        <v>45</v>
      </c>
      <c r="T20" s="5">
        <v>2.98</v>
      </c>
      <c r="U20" s="21">
        <v>1.0049999999999999</v>
      </c>
      <c r="V20" s="21">
        <v>3.0000000000000001E-3</v>
      </c>
      <c r="W20" s="5" t="s">
        <v>27</v>
      </c>
      <c r="Y20" s="245">
        <v>-26.83</v>
      </c>
      <c r="Z20" s="115">
        <v>-27.03</v>
      </c>
    </row>
    <row r="21" spans="1:26" x14ac:dyDescent="0.2">
      <c r="B21" s="6" t="s">
        <v>120</v>
      </c>
      <c r="C21" s="6" t="s">
        <v>106</v>
      </c>
      <c r="D21" s="8">
        <v>43273</v>
      </c>
      <c r="E21" s="8">
        <v>43273</v>
      </c>
      <c r="G21" s="5">
        <v>0.2</v>
      </c>
      <c r="H21" s="5" t="s">
        <v>18</v>
      </c>
      <c r="I21" s="100">
        <v>0.67</v>
      </c>
      <c r="J21" s="9">
        <v>-505.37</v>
      </c>
      <c r="K21" s="9">
        <v>2.57</v>
      </c>
      <c r="L21" s="21">
        <v>0.49869999999999998</v>
      </c>
      <c r="M21" s="21">
        <v>2.5999999999999999E-3</v>
      </c>
      <c r="N21" s="10">
        <v>5589</v>
      </c>
      <c r="P21" s="5">
        <v>1.3</v>
      </c>
      <c r="Q21" s="5" t="s">
        <v>46</v>
      </c>
      <c r="R21" s="99">
        <v>1.02</v>
      </c>
      <c r="S21" s="5" t="s">
        <v>47</v>
      </c>
      <c r="T21" s="5">
        <v>2.5499999999999998</v>
      </c>
      <c r="U21" s="21">
        <v>0.82679999999999998</v>
      </c>
      <c r="V21" s="21">
        <v>2.5999999999999999E-3</v>
      </c>
      <c r="W21" s="5">
        <v>1527</v>
      </c>
      <c r="Y21" s="245">
        <v>-25.72</v>
      </c>
      <c r="Z21" s="115">
        <v>-26.91</v>
      </c>
    </row>
    <row r="22" spans="1:26" x14ac:dyDescent="0.2">
      <c r="B22" s="6" t="s">
        <v>121</v>
      </c>
      <c r="C22" s="6" t="s">
        <v>107</v>
      </c>
      <c r="D22" s="8">
        <v>43274</v>
      </c>
      <c r="E22" s="8">
        <v>43274</v>
      </c>
      <c r="G22" s="5">
        <v>0.7</v>
      </c>
      <c r="H22" s="5" t="s">
        <v>19</v>
      </c>
      <c r="I22" s="106">
        <v>0.6</v>
      </c>
      <c r="J22" s="9">
        <v>-98.72</v>
      </c>
      <c r="K22" s="9">
        <v>5.91</v>
      </c>
      <c r="L22" s="21">
        <v>0.90869999999999995</v>
      </c>
      <c r="M22" s="21">
        <v>6.0000000000000001E-3</v>
      </c>
      <c r="N22" s="10">
        <v>769</v>
      </c>
      <c r="P22" s="5">
        <v>12.5</v>
      </c>
      <c r="Q22" s="5" t="s">
        <v>48</v>
      </c>
      <c r="R22" s="99">
        <v>1.45</v>
      </c>
      <c r="S22" s="5">
        <v>11.02</v>
      </c>
      <c r="T22" s="5">
        <v>3</v>
      </c>
      <c r="U22" s="21">
        <v>1.0194000000000001</v>
      </c>
      <c r="V22" s="21">
        <v>3.0000000000000001E-3</v>
      </c>
      <c r="W22" s="5" t="s">
        <v>27</v>
      </c>
      <c r="Y22" s="245">
        <v>-26.79</v>
      </c>
      <c r="Z22" s="115">
        <v>-27.01</v>
      </c>
    </row>
    <row r="23" spans="1:26" x14ac:dyDescent="0.2">
      <c r="B23" s="6" t="s">
        <v>122</v>
      </c>
      <c r="C23" s="6" t="s">
        <v>108</v>
      </c>
      <c r="D23" s="8">
        <v>43278</v>
      </c>
      <c r="E23" s="76" t="s">
        <v>182</v>
      </c>
      <c r="G23" s="5">
        <v>0.1</v>
      </c>
      <c r="H23" s="5" t="s">
        <v>20</v>
      </c>
      <c r="I23" s="106">
        <v>0.35</v>
      </c>
      <c r="J23" s="9">
        <v>-648.08000000000004</v>
      </c>
      <c r="K23" s="9">
        <v>2.99</v>
      </c>
      <c r="L23" s="21">
        <v>0.3548</v>
      </c>
      <c r="M23" s="21">
        <v>3.0000000000000001E-3</v>
      </c>
      <c r="N23" s="10">
        <v>8323</v>
      </c>
      <c r="P23" s="5">
        <v>5.7</v>
      </c>
      <c r="Q23" s="5" t="s">
        <v>49</v>
      </c>
      <c r="R23" s="99">
        <v>1.93</v>
      </c>
      <c r="S23" s="5">
        <v>8.85</v>
      </c>
      <c r="T23" s="5">
        <v>2.96</v>
      </c>
      <c r="U23" s="21">
        <v>1.0172000000000001</v>
      </c>
      <c r="V23" s="21">
        <v>3.0000000000000001E-3</v>
      </c>
      <c r="W23" s="5" t="s">
        <v>27</v>
      </c>
      <c r="Y23" s="245">
        <v>-26.94</v>
      </c>
      <c r="Z23" s="115">
        <v>-26.95</v>
      </c>
    </row>
    <row r="24" spans="1:26" x14ac:dyDescent="0.2">
      <c r="B24" s="6" t="s">
        <v>123</v>
      </c>
      <c r="C24" s="6" t="s">
        <v>109</v>
      </c>
      <c r="D24" s="8">
        <v>43280</v>
      </c>
      <c r="E24" s="76" t="s">
        <v>182</v>
      </c>
      <c r="G24" s="5">
        <v>0.3</v>
      </c>
      <c r="H24" s="5" t="s">
        <v>21</v>
      </c>
      <c r="I24" s="106">
        <v>0.19</v>
      </c>
      <c r="J24" s="9">
        <v>-728.8</v>
      </c>
      <c r="K24" s="9">
        <v>4.12</v>
      </c>
      <c r="L24" s="21">
        <v>0.27339999999999998</v>
      </c>
      <c r="M24" s="21">
        <v>4.1999999999999997E-3</v>
      </c>
      <c r="N24" s="10">
        <v>10416</v>
      </c>
      <c r="P24" s="5">
        <v>4.0999999999999996</v>
      </c>
      <c r="Q24" s="5" t="s">
        <v>50</v>
      </c>
      <c r="R24" s="99">
        <v>1.24</v>
      </c>
      <c r="S24" s="5" t="s">
        <v>51</v>
      </c>
      <c r="T24" s="5">
        <v>2.9</v>
      </c>
      <c r="U24" s="21">
        <v>0.97009999999999996</v>
      </c>
      <c r="V24" s="21">
        <v>2.8999999999999998E-3</v>
      </c>
      <c r="W24" s="5">
        <v>244</v>
      </c>
      <c r="Y24" s="245">
        <v>-27.07</v>
      </c>
      <c r="Z24" s="115">
        <v>-26.98</v>
      </c>
    </row>
    <row r="25" spans="1:26" x14ac:dyDescent="0.2">
      <c r="B25" s="75" t="s">
        <v>178</v>
      </c>
      <c r="C25" s="6" t="s">
        <v>110</v>
      </c>
      <c r="D25" s="8">
        <v>43280</v>
      </c>
      <c r="E25" s="8">
        <v>43280</v>
      </c>
      <c r="G25" s="5">
        <v>0.4</v>
      </c>
      <c r="H25" s="5" t="s">
        <v>22</v>
      </c>
      <c r="I25" s="106">
        <v>0.38</v>
      </c>
      <c r="J25" s="9">
        <v>-612.63</v>
      </c>
      <c r="K25" s="9">
        <v>3.16</v>
      </c>
      <c r="L25" s="21">
        <v>0.3906</v>
      </c>
      <c r="M25" s="21">
        <v>3.2000000000000002E-3</v>
      </c>
      <c r="N25" s="10">
        <v>7552</v>
      </c>
      <c r="P25" s="5">
        <v>4.8</v>
      </c>
      <c r="Q25" s="5" t="s">
        <v>52</v>
      </c>
      <c r="R25" s="99">
        <v>1.33</v>
      </c>
      <c r="S25" s="5">
        <v>5.44</v>
      </c>
      <c r="T25" s="5">
        <v>3.01</v>
      </c>
      <c r="U25" s="21">
        <v>1.0137</v>
      </c>
      <c r="V25" s="21">
        <v>3.0000000000000001E-3</v>
      </c>
      <c r="W25" s="5" t="s">
        <v>27</v>
      </c>
      <c r="Y25" s="245">
        <v>-26.52</v>
      </c>
      <c r="Z25" s="115">
        <v>-26.86</v>
      </c>
    </row>
    <row r="26" spans="1:26" x14ac:dyDescent="0.2">
      <c r="B26" s="75" t="s">
        <v>179</v>
      </c>
      <c r="C26" s="6" t="s">
        <v>111</v>
      </c>
      <c r="D26" s="8">
        <v>43281</v>
      </c>
      <c r="E26" s="8">
        <v>43281</v>
      </c>
      <c r="G26" s="5">
        <v>0.2</v>
      </c>
      <c r="H26" s="5" t="s">
        <v>23</v>
      </c>
      <c r="I26" s="106">
        <v>0.51</v>
      </c>
      <c r="J26" s="9">
        <v>-642.9</v>
      </c>
      <c r="K26" s="9">
        <v>2.8</v>
      </c>
      <c r="L26" s="21">
        <v>0.36</v>
      </c>
      <c r="M26" s="21">
        <v>2.8E-3</v>
      </c>
      <c r="N26" s="10">
        <v>8206</v>
      </c>
      <c r="P26" s="5">
        <v>5</v>
      </c>
      <c r="Q26" s="5" t="s">
        <v>53</v>
      </c>
      <c r="R26" s="99">
        <v>1.61</v>
      </c>
      <c r="S26" s="5">
        <v>13.03</v>
      </c>
      <c r="T26" s="5">
        <v>2.98</v>
      </c>
      <c r="U26" s="21">
        <v>1.0214000000000001</v>
      </c>
      <c r="V26" s="21">
        <v>3.0000000000000001E-3</v>
      </c>
      <c r="W26" s="5" t="s">
        <v>27</v>
      </c>
      <c r="Y26" s="245">
        <v>-26.71</v>
      </c>
      <c r="Z26" s="115">
        <v>-27.08</v>
      </c>
    </row>
    <row r="27" spans="1:26" ht="15" customHeight="1" x14ac:dyDescent="0.2">
      <c r="A27" s="7"/>
      <c r="B27" s="19" t="s">
        <v>114</v>
      </c>
      <c r="C27" s="19" t="s">
        <v>112</v>
      </c>
      <c r="D27" s="25">
        <v>43281</v>
      </c>
      <c r="E27" s="25">
        <v>43281</v>
      </c>
      <c r="F27" s="7"/>
      <c r="G27" s="23">
        <v>4.2</v>
      </c>
      <c r="H27" s="23" t="s">
        <v>24</v>
      </c>
      <c r="I27" s="106">
        <v>0.24</v>
      </c>
      <c r="J27" s="26">
        <v>-709.38</v>
      </c>
      <c r="K27" s="26">
        <v>4.0599999999999996</v>
      </c>
      <c r="L27" s="24">
        <v>0.29299999999999998</v>
      </c>
      <c r="M27" s="24">
        <v>4.1000000000000003E-3</v>
      </c>
      <c r="N27" s="95">
        <v>9861</v>
      </c>
      <c r="O27" s="7"/>
      <c r="P27" s="23">
        <v>5.9</v>
      </c>
      <c r="Q27" s="23" t="s">
        <v>54</v>
      </c>
      <c r="R27" s="99">
        <v>1.73</v>
      </c>
      <c r="S27" s="23" t="s">
        <v>55</v>
      </c>
      <c r="T27" s="23">
        <v>2.89</v>
      </c>
      <c r="U27" s="24">
        <v>0.96750000000000003</v>
      </c>
      <c r="V27" s="24">
        <v>2.8999999999999998E-3</v>
      </c>
      <c r="W27" s="23">
        <v>265</v>
      </c>
      <c r="X27" s="7"/>
      <c r="Y27" s="246">
        <v>-26.97</v>
      </c>
      <c r="Z27" s="138">
        <v>-27.02</v>
      </c>
    </row>
    <row r="28" spans="1:26" x14ac:dyDescent="0.2">
      <c r="Y28" s="50"/>
      <c r="Z28" s="50"/>
    </row>
    <row r="29" spans="1:26" ht="15" customHeight="1" x14ac:dyDescent="0.2">
      <c r="B29" s="19" t="s">
        <v>118</v>
      </c>
      <c r="C29" s="22" t="s">
        <v>290</v>
      </c>
      <c r="D29" s="232">
        <v>43630</v>
      </c>
      <c r="E29" s="296"/>
      <c r="G29" s="1">
        <v>0.30000000000000071</v>
      </c>
      <c r="H29" s="212" t="s">
        <v>329</v>
      </c>
      <c r="I29" s="296"/>
      <c r="J29" s="214">
        <v>-127.8</v>
      </c>
      <c r="K29" s="214">
        <v>18.43</v>
      </c>
      <c r="L29" s="206">
        <v>0.87949999999999995</v>
      </c>
      <c r="M29" s="206">
        <v>1.8599999999999998E-2</v>
      </c>
      <c r="N29" s="212">
        <v>1031</v>
      </c>
      <c r="P29" s="238">
        <v>4.5999999999999996</v>
      </c>
      <c r="Q29" s="212" t="s">
        <v>343</v>
      </c>
      <c r="R29" s="296"/>
      <c r="S29" s="212">
        <v>52.74</v>
      </c>
      <c r="T29" s="212">
        <v>8.01</v>
      </c>
      <c r="U29" s="212">
        <v>1.0616000000000001</v>
      </c>
      <c r="V29" s="212">
        <v>8.0999999999999996E-3</v>
      </c>
      <c r="W29" s="212" t="s">
        <v>27</v>
      </c>
      <c r="Y29" s="247">
        <v>-26.1</v>
      </c>
      <c r="Z29" s="247">
        <v>-26.09</v>
      </c>
    </row>
    <row r="30" spans="1:26" ht="15" customHeight="1" x14ac:dyDescent="0.2">
      <c r="B30" s="19" t="s">
        <v>118</v>
      </c>
      <c r="C30" s="22" t="s">
        <v>291</v>
      </c>
      <c r="D30" s="233">
        <v>43692</v>
      </c>
      <c r="E30" s="296"/>
      <c r="G30" s="1">
        <v>0.10000000000000053</v>
      </c>
      <c r="H30" s="221" t="s">
        <v>330</v>
      </c>
      <c r="I30" s="296"/>
      <c r="J30" s="215">
        <v>-258.18</v>
      </c>
      <c r="K30" s="215">
        <v>23.02</v>
      </c>
      <c r="L30" s="207">
        <v>0.748</v>
      </c>
      <c r="M30" s="207">
        <v>2.3199999999999998E-2</v>
      </c>
      <c r="N30" s="216">
        <v>2332</v>
      </c>
      <c r="P30" s="239">
        <v>5.3</v>
      </c>
      <c r="Q30" s="212" t="s">
        <v>344</v>
      </c>
      <c r="R30" s="296"/>
      <c r="S30" s="212">
        <v>66.709999999999994</v>
      </c>
      <c r="T30" s="214">
        <v>5.22</v>
      </c>
      <c r="U30" s="212">
        <v>1.0757000000000001</v>
      </c>
      <c r="V30" s="212">
        <v>5.3E-3</v>
      </c>
      <c r="W30" s="212" t="s">
        <v>27</v>
      </c>
      <c r="Y30" s="248">
        <v>-26.43</v>
      </c>
      <c r="Z30" s="247">
        <v>-26.25</v>
      </c>
    </row>
    <row r="31" spans="1:26" ht="15" customHeight="1" x14ac:dyDescent="0.2">
      <c r="B31" s="19" t="s">
        <v>118</v>
      </c>
      <c r="C31" s="22" t="s">
        <v>292</v>
      </c>
      <c r="D31" s="233">
        <v>43738</v>
      </c>
      <c r="E31" s="296"/>
      <c r="G31" s="1">
        <v>0</v>
      </c>
      <c r="H31" s="212" t="s">
        <v>331</v>
      </c>
      <c r="I31" s="296"/>
      <c r="J31" s="212">
        <v>-249.6</v>
      </c>
      <c r="K31" s="214">
        <v>27.77</v>
      </c>
      <c r="L31" s="206">
        <v>0.75670000000000004</v>
      </c>
      <c r="M31" s="206">
        <v>2.8000000000000001E-2</v>
      </c>
      <c r="N31" s="212">
        <v>2240</v>
      </c>
      <c r="P31" s="239">
        <v>5.0999999999999996</v>
      </c>
      <c r="Q31" s="213" t="s">
        <v>345</v>
      </c>
      <c r="R31" s="296"/>
      <c r="S31" s="213">
        <v>64.790000000000006</v>
      </c>
      <c r="T31" s="220">
        <v>4.3899999999999997</v>
      </c>
      <c r="U31" s="213">
        <v>1.0737000000000001</v>
      </c>
      <c r="V31" s="213">
        <v>4.4000000000000003E-3</v>
      </c>
      <c r="W31" s="212" t="s">
        <v>27</v>
      </c>
      <c r="Y31" s="247">
        <v>-26.32</v>
      </c>
      <c r="Z31" s="247">
        <v>-26.23</v>
      </c>
    </row>
    <row r="32" spans="1:26" ht="15" customHeight="1" x14ac:dyDescent="0.2">
      <c r="B32" s="19" t="s">
        <v>118</v>
      </c>
      <c r="C32" s="22" t="s">
        <v>293</v>
      </c>
      <c r="D32" s="233">
        <v>43768</v>
      </c>
      <c r="E32" s="296"/>
      <c r="G32" s="1">
        <v>0.30000000000000071</v>
      </c>
      <c r="H32" s="237"/>
      <c r="I32" s="296"/>
      <c r="J32" s="208"/>
      <c r="K32" s="208"/>
      <c r="L32" s="208"/>
      <c r="M32" s="208"/>
      <c r="N32" s="208"/>
      <c r="P32" s="240">
        <v>4.5999999999999996</v>
      </c>
      <c r="Q32" s="213" t="s">
        <v>346</v>
      </c>
      <c r="R32" s="351"/>
      <c r="S32" s="211">
        <v>59.09</v>
      </c>
      <c r="T32" s="211">
        <v>3.5</v>
      </c>
      <c r="U32" s="210">
        <v>1.0680000000000001</v>
      </c>
      <c r="V32" s="211">
        <v>3.5000000000000001E-3</v>
      </c>
      <c r="W32" s="212" t="s">
        <v>27</v>
      </c>
      <c r="Y32" s="247">
        <v>-26.02</v>
      </c>
      <c r="Z32" s="247">
        <v>-26.09</v>
      </c>
    </row>
    <row r="33" spans="2:26" ht="15" customHeight="1" x14ac:dyDescent="0.2">
      <c r="B33" s="19" t="s">
        <v>119</v>
      </c>
      <c r="C33" s="231" t="s">
        <v>294</v>
      </c>
      <c r="D33" s="234">
        <v>43634</v>
      </c>
      <c r="E33" s="296"/>
      <c r="G33" s="1">
        <v>0</v>
      </c>
      <c r="H33" s="212" t="s">
        <v>332</v>
      </c>
      <c r="I33" s="296"/>
      <c r="J33" s="214">
        <v>-575.53</v>
      </c>
      <c r="K33" s="214">
        <v>5.03</v>
      </c>
      <c r="L33" s="206">
        <v>0.42799999999999999</v>
      </c>
      <c r="M33" s="207">
        <v>5.1000000000000004E-3</v>
      </c>
      <c r="N33" s="217">
        <v>6817</v>
      </c>
      <c r="P33" s="241">
        <v>3.6</v>
      </c>
      <c r="Q33" s="212" t="s">
        <v>347</v>
      </c>
      <c r="R33" s="352"/>
      <c r="S33" s="214">
        <v>-2.88</v>
      </c>
      <c r="T33" s="214">
        <v>22.95</v>
      </c>
      <c r="U33" s="212">
        <v>1.0055000000000001</v>
      </c>
      <c r="V33" s="212">
        <v>2.3099999999999999E-2</v>
      </c>
      <c r="W33" s="212" t="s">
        <v>27</v>
      </c>
      <c r="Y33" s="247">
        <v>-26.91</v>
      </c>
      <c r="Z33" s="247">
        <v>-26.99</v>
      </c>
    </row>
    <row r="34" spans="2:26" ht="15" customHeight="1" x14ac:dyDescent="0.2">
      <c r="B34" s="19" t="s">
        <v>119</v>
      </c>
      <c r="C34" s="231" t="s">
        <v>295</v>
      </c>
      <c r="D34" s="235">
        <v>43690</v>
      </c>
      <c r="E34" s="296"/>
      <c r="G34" s="1">
        <v>0</v>
      </c>
      <c r="H34" s="221" t="s">
        <v>333</v>
      </c>
      <c r="I34" s="296"/>
      <c r="J34" s="215">
        <v>-604.95000000000005</v>
      </c>
      <c r="K34" s="215">
        <v>3.57</v>
      </c>
      <c r="L34" s="209">
        <v>0.39839999999999998</v>
      </c>
      <c r="M34" s="207">
        <v>3.5999999999999999E-3</v>
      </c>
      <c r="N34" s="216">
        <v>7394</v>
      </c>
      <c r="P34" s="239">
        <v>6.8</v>
      </c>
      <c r="Q34" s="221" t="s">
        <v>348</v>
      </c>
      <c r="R34" s="353"/>
      <c r="S34" s="215">
        <v>27.02</v>
      </c>
      <c r="T34" s="215">
        <v>4.29</v>
      </c>
      <c r="U34" s="221">
        <v>1.0356000000000001</v>
      </c>
      <c r="V34" s="212">
        <v>4.3E-3</v>
      </c>
      <c r="W34" s="212" t="s">
        <v>27</v>
      </c>
      <c r="Y34" s="248">
        <v>-27.05</v>
      </c>
      <c r="Z34" s="247">
        <v>-26.63</v>
      </c>
    </row>
    <row r="35" spans="2:26" ht="15" customHeight="1" x14ac:dyDescent="0.2">
      <c r="B35" s="19" t="s">
        <v>119</v>
      </c>
      <c r="C35" s="231" t="s">
        <v>296</v>
      </c>
      <c r="D35" s="235">
        <v>43748</v>
      </c>
      <c r="E35" s="296"/>
      <c r="G35" s="1" t="s">
        <v>7</v>
      </c>
      <c r="H35" s="213" t="s">
        <v>334</v>
      </c>
      <c r="I35" s="296"/>
      <c r="J35" s="211">
        <v>-603.19000000000005</v>
      </c>
      <c r="K35" s="211">
        <v>2.85</v>
      </c>
      <c r="L35" s="210">
        <v>0.40010000000000001</v>
      </c>
      <c r="M35" s="211">
        <v>2.8999999999999998E-3</v>
      </c>
      <c r="N35" s="218">
        <v>7358</v>
      </c>
      <c r="P35" s="242">
        <v>6.7</v>
      </c>
      <c r="Q35" s="213" t="s">
        <v>349</v>
      </c>
      <c r="R35" s="353"/>
      <c r="S35" s="211">
        <v>21.78</v>
      </c>
      <c r="T35" s="211">
        <v>3.61</v>
      </c>
      <c r="U35" s="210">
        <v>1.0303</v>
      </c>
      <c r="V35" s="211">
        <v>3.5999999999999999E-3</v>
      </c>
      <c r="W35" s="212" t="s">
        <v>27</v>
      </c>
      <c r="Y35" s="247">
        <v>-27.22</v>
      </c>
      <c r="Z35" s="247">
        <v>-27.17</v>
      </c>
    </row>
    <row r="36" spans="2:26" ht="15" customHeight="1" x14ac:dyDescent="0.2">
      <c r="B36" s="19" t="s">
        <v>119</v>
      </c>
      <c r="C36" s="231" t="s">
        <v>297</v>
      </c>
      <c r="D36" s="236">
        <v>43893</v>
      </c>
      <c r="E36" s="296"/>
      <c r="G36" s="1" t="s">
        <v>7</v>
      </c>
      <c r="H36" s="237"/>
      <c r="I36" s="296"/>
      <c r="J36" s="208"/>
      <c r="K36" s="208"/>
      <c r="L36" s="208"/>
      <c r="M36" s="208"/>
      <c r="N36" s="208"/>
      <c r="P36" s="239">
        <v>3.4</v>
      </c>
      <c r="Q36" s="237"/>
      <c r="R36" s="353"/>
      <c r="S36" s="208"/>
      <c r="T36" s="208"/>
      <c r="U36" s="208"/>
      <c r="V36" s="208"/>
      <c r="W36" s="208"/>
      <c r="Y36" s="249"/>
      <c r="Z36" s="249"/>
    </row>
    <row r="37" spans="2:26" ht="15" customHeight="1" x14ac:dyDescent="0.2">
      <c r="B37" s="19" t="s">
        <v>114</v>
      </c>
      <c r="C37" s="231" t="s">
        <v>298</v>
      </c>
      <c r="D37" s="234">
        <v>43622</v>
      </c>
      <c r="E37" s="296"/>
      <c r="G37" s="1" t="s">
        <v>7</v>
      </c>
      <c r="H37" s="212" t="s">
        <v>335</v>
      </c>
      <c r="I37" s="296"/>
      <c r="J37" s="214">
        <v>-516.97</v>
      </c>
      <c r="K37" s="214">
        <v>5.77</v>
      </c>
      <c r="L37" s="207">
        <v>0.48709999999999998</v>
      </c>
      <c r="M37" s="207">
        <v>5.7999999999999996E-3</v>
      </c>
      <c r="N37" s="212">
        <v>5778</v>
      </c>
      <c r="P37" s="243">
        <v>6.6</v>
      </c>
      <c r="Q37" s="212" t="s">
        <v>350</v>
      </c>
      <c r="R37" s="353"/>
      <c r="S37" s="214">
        <v>18.93</v>
      </c>
      <c r="T37" s="214">
        <v>5.77</v>
      </c>
      <c r="U37" s="212">
        <v>1.0275000000000001</v>
      </c>
      <c r="V37" s="206">
        <v>5.7999999999999996E-3</v>
      </c>
      <c r="W37" s="212" t="s">
        <v>27</v>
      </c>
      <c r="Y37" s="247">
        <v>-27.46</v>
      </c>
      <c r="Z37" s="247">
        <v>-27.45</v>
      </c>
    </row>
    <row r="38" spans="2:26" ht="15" customHeight="1" x14ac:dyDescent="0.2">
      <c r="B38" s="19" t="s">
        <v>114</v>
      </c>
      <c r="C38" s="231" t="s">
        <v>299</v>
      </c>
      <c r="D38" s="235">
        <v>43700</v>
      </c>
      <c r="E38" s="296"/>
      <c r="G38" s="1">
        <v>0.39999999999999947</v>
      </c>
      <c r="H38" s="221" t="s">
        <v>336</v>
      </c>
      <c r="I38" s="296"/>
      <c r="J38" s="215">
        <v>-701.43</v>
      </c>
      <c r="K38" s="215">
        <v>3.53</v>
      </c>
      <c r="L38" s="207">
        <v>0.30109999999999998</v>
      </c>
      <c r="M38" s="207">
        <v>3.5999999999999999E-3</v>
      </c>
      <c r="N38" s="216">
        <v>9643</v>
      </c>
      <c r="P38" s="239">
        <v>6.7</v>
      </c>
      <c r="Q38" s="221" t="s">
        <v>351</v>
      </c>
      <c r="R38" s="354"/>
      <c r="S38" s="215">
        <v>-6.08</v>
      </c>
      <c r="T38" s="215">
        <v>5.22</v>
      </c>
      <c r="U38" s="212">
        <v>1.0023</v>
      </c>
      <c r="V38" s="212">
        <v>5.3E-3</v>
      </c>
      <c r="W38" s="212" t="s">
        <v>27</v>
      </c>
      <c r="Y38" s="248">
        <v>-27.25</v>
      </c>
      <c r="Z38" s="247">
        <v>-27.41</v>
      </c>
    </row>
    <row r="39" spans="2:26" ht="15" customHeight="1" x14ac:dyDescent="0.2">
      <c r="B39" s="19" t="s">
        <v>114</v>
      </c>
      <c r="C39" s="231" t="s">
        <v>300</v>
      </c>
      <c r="D39" s="235">
        <v>43726</v>
      </c>
      <c r="E39" s="296"/>
      <c r="G39" s="1" t="s">
        <v>7</v>
      </c>
      <c r="H39" s="212" t="s">
        <v>337</v>
      </c>
      <c r="I39" s="296"/>
      <c r="J39" s="212">
        <v>-748.28</v>
      </c>
      <c r="K39" s="212">
        <v>8.24</v>
      </c>
      <c r="L39" s="212">
        <v>0.25380000000000003</v>
      </c>
      <c r="M39" s="212">
        <v>8.3000000000000001E-3</v>
      </c>
      <c r="N39" s="219">
        <v>11014</v>
      </c>
      <c r="P39" s="239">
        <v>4.4000000000000004</v>
      </c>
      <c r="Q39" s="218" t="s">
        <v>352</v>
      </c>
      <c r="R39" s="354"/>
      <c r="S39" s="218">
        <v>-30.96</v>
      </c>
      <c r="T39" s="218">
        <v>4.4400000000000004</v>
      </c>
      <c r="U39" s="218">
        <v>0.97719999999999996</v>
      </c>
      <c r="V39" s="218">
        <v>4.4999999999999997E-3</v>
      </c>
      <c r="W39" s="218">
        <v>186</v>
      </c>
      <c r="Y39" s="247">
        <v>-27.37</v>
      </c>
      <c r="Z39" s="247">
        <v>-27.38</v>
      </c>
    </row>
    <row r="40" spans="2:26" ht="15" customHeight="1" x14ac:dyDescent="0.2">
      <c r="B40" s="19" t="s">
        <v>114</v>
      </c>
      <c r="C40" s="231" t="s">
        <v>301</v>
      </c>
      <c r="D40" s="235">
        <v>43749</v>
      </c>
      <c r="E40" s="296"/>
      <c r="G40" s="1">
        <v>0.10000000000000009</v>
      </c>
      <c r="H40" s="213" t="s">
        <v>338</v>
      </c>
      <c r="I40" s="296"/>
      <c r="J40" s="211">
        <v>-639.14</v>
      </c>
      <c r="K40" s="211">
        <v>2.4900000000000002</v>
      </c>
      <c r="L40" s="210">
        <v>0.3639</v>
      </c>
      <c r="M40" s="211">
        <v>2.5000000000000001E-3</v>
      </c>
      <c r="N40" s="212">
        <v>8121</v>
      </c>
      <c r="P40" s="239">
        <v>3.5</v>
      </c>
      <c r="Q40" s="213" t="s">
        <v>353</v>
      </c>
      <c r="R40" s="354"/>
      <c r="S40" s="211">
        <v>-39.76</v>
      </c>
      <c r="T40" s="211">
        <v>3.66</v>
      </c>
      <c r="U40" s="210">
        <v>0.96830000000000005</v>
      </c>
      <c r="V40" s="211">
        <v>3.7000000000000002E-3</v>
      </c>
      <c r="W40" s="212">
        <v>259</v>
      </c>
      <c r="Y40" s="247">
        <v>-27.07</v>
      </c>
      <c r="Z40" s="247">
        <v>-27.2</v>
      </c>
    </row>
    <row r="41" spans="2:26" ht="15" customHeight="1" x14ac:dyDescent="0.2">
      <c r="B41" s="19" t="s">
        <v>122</v>
      </c>
      <c r="C41" s="231" t="s">
        <v>302</v>
      </c>
      <c r="D41" s="234">
        <v>43622</v>
      </c>
      <c r="E41" s="296"/>
      <c r="G41" s="1" t="s">
        <v>7</v>
      </c>
      <c r="H41" s="212" t="s">
        <v>339</v>
      </c>
      <c r="I41" s="296"/>
      <c r="J41" s="214">
        <v>-585.53</v>
      </c>
      <c r="K41" s="214">
        <v>2.79</v>
      </c>
      <c r="L41" s="207">
        <v>0.41789999999999999</v>
      </c>
      <c r="M41" s="206">
        <v>2.8E-3</v>
      </c>
      <c r="N41" s="212">
        <v>7008</v>
      </c>
      <c r="P41" s="243">
        <v>7.8</v>
      </c>
      <c r="Q41" s="212" t="s">
        <v>354</v>
      </c>
      <c r="R41" s="354"/>
      <c r="S41" s="212">
        <v>11.21</v>
      </c>
      <c r="T41" s="214">
        <v>6.7</v>
      </c>
      <c r="U41" s="212">
        <v>1.0197000000000001</v>
      </c>
      <c r="V41" s="212">
        <v>6.7999999999999996E-3</v>
      </c>
      <c r="W41" s="212" t="s">
        <v>27</v>
      </c>
      <c r="Y41" s="247">
        <v>-27.8</v>
      </c>
      <c r="Z41" s="247">
        <v>-27.73</v>
      </c>
    </row>
    <row r="42" spans="2:26" ht="15" customHeight="1" x14ac:dyDescent="0.2">
      <c r="B42" s="19" t="s">
        <v>122</v>
      </c>
      <c r="C42" s="231" t="s">
        <v>303</v>
      </c>
      <c r="D42" s="235">
        <v>43699</v>
      </c>
      <c r="E42" s="296"/>
      <c r="G42" s="1">
        <v>0.10000000000000053</v>
      </c>
      <c r="H42" s="221" t="s">
        <v>340</v>
      </c>
      <c r="I42" s="296"/>
      <c r="J42" s="215">
        <v>-685.28</v>
      </c>
      <c r="K42" s="215">
        <v>4.7300000000000004</v>
      </c>
      <c r="L42" s="207">
        <v>0.31740000000000002</v>
      </c>
      <c r="M42" s="207">
        <v>4.7999999999999996E-3</v>
      </c>
      <c r="N42" s="216">
        <v>9220</v>
      </c>
      <c r="P42" s="239">
        <v>5.6</v>
      </c>
      <c r="Q42" s="221" t="s">
        <v>355</v>
      </c>
      <c r="R42" s="354"/>
      <c r="S42" s="215">
        <v>21.06</v>
      </c>
      <c r="T42" s="215">
        <v>5.07</v>
      </c>
      <c r="U42" s="212">
        <v>1.0296000000000001</v>
      </c>
      <c r="V42" s="212">
        <v>5.1000000000000004E-3</v>
      </c>
      <c r="W42" s="212" t="s">
        <v>27</v>
      </c>
      <c r="Y42" s="248">
        <v>-26.79</v>
      </c>
      <c r="Z42" s="247">
        <v>-26.89</v>
      </c>
    </row>
    <row r="43" spans="2:26" ht="15" customHeight="1" x14ac:dyDescent="0.2">
      <c r="B43" s="19" t="s">
        <v>122</v>
      </c>
      <c r="C43" s="231" t="s">
        <v>304</v>
      </c>
      <c r="D43" s="235">
        <v>43726</v>
      </c>
      <c r="E43" s="296"/>
      <c r="G43" s="1" t="s">
        <v>7</v>
      </c>
      <c r="H43" s="212" t="s">
        <v>341</v>
      </c>
      <c r="I43" s="296"/>
      <c r="J43" s="212">
        <v>-609.53</v>
      </c>
      <c r="K43" s="214">
        <v>10.3</v>
      </c>
      <c r="L43" s="212">
        <v>0.39369999999999999</v>
      </c>
      <c r="M43" s="212">
        <v>1.04E-2</v>
      </c>
      <c r="N43" s="212">
        <v>7487</v>
      </c>
      <c r="P43" s="239">
        <v>6.8</v>
      </c>
      <c r="Q43" s="212" t="s">
        <v>356</v>
      </c>
      <c r="R43" s="354"/>
      <c r="S43" s="212">
        <v>20.14</v>
      </c>
      <c r="T43" s="214">
        <v>4.57</v>
      </c>
      <c r="U43" s="212">
        <v>1.0286999999999999</v>
      </c>
      <c r="V43" s="212">
        <v>4.5999999999999999E-3</v>
      </c>
      <c r="W43" s="212" t="s">
        <v>27</v>
      </c>
      <c r="Y43" s="247">
        <v>-27.34</v>
      </c>
      <c r="Z43" s="247">
        <v>-27.29</v>
      </c>
    </row>
    <row r="44" spans="2:26" ht="15" customHeight="1" x14ac:dyDescent="0.2">
      <c r="B44" s="19" t="s">
        <v>122</v>
      </c>
      <c r="C44" s="231" t="s">
        <v>305</v>
      </c>
      <c r="D44" s="235">
        <v>43749</v>
      </c>
      <c r="E44" s="296"/>
      <c r="G44" s="1">
        <v>0.29999999999999982</v>
      </c>
      <c r="H44" s="213" t="s">
        <v>342</v>
      </c>
      <c r="I44" s="296"/>
      <c r="J44" s="211">
        <v>-591.74</v>
      </c>
      <c r="K44" s="211">
        <v>2.27</v>
      </c>
      <c r="L44" s="213">
        <v>0.41170000000000001</v>
      </c>
      <c r="M44" s="213">
        <v>2.3E-3</v>
      </c>
      <c r="N44" s="212">
        <v>7129</v>
      </c>
      <c r="P44" s="239">
        <v>6.9</v>
      </c>
      <c r="Q44" s="213" t="s">
        <v>357</v>
      </c>
      <c r="R44" s="354"/>
      <c r="S44" s="211">
        <v>12.06</v>
      </c>
      <c r="T44" s="211">
        <v>3.53</v>
      </c>
      <c r="U44" s="210">
        <v>1.0205</v>
      </c>
      <c r="V44" s="211">
        <v>3.5999999999999999E-3</v>
      </c>
      <c r="W44" s="212" t="s">
        <v>27</v>
      </c>
      <c r="Y44" s="247">
        <v>-27.17</v>
      </c>
      <c r="Z44" s="247">
        <v>-27.04</v>
      </c>
    </row>
    <row r="45" spans="2:26" x14ac:dyDescent="0.2">
      <c r="P45" s="16"/>
      <c r="Q45" s="16"/>
      <c r="R45" s="16"/>
      <c r="Y45" s="50"/>
      <c r="Z45" s="50"/>
    </row>
    <row r="46" spans="2:26" x14ac:dyDescent="0.2">
      <c r="F46" s="101" t="s">
        <v>216</v>
      </c>
      <c r="G46" s="102"/>
      <c r="H46" s="103" t="s">
        <v>212</v>
      </c>
      <c r="I46" s="1">
        <v>0.92</v>
      </c>
      <c r="J46" s="102">
        <v>-995.71</v>
      </c>
      <c r="K46" s="102">
        <v>0.19</v>
      </c>
      <c r="L46" s="102">
        <v>4.3E-3</v>
      </c>
      <c r="M46" s="102">
        <v>2.0000000000000001E-4</v>
      </c>
      <c r="N46" s="104">
        <v>43719</v>
      </c>
      <c r="P46" s="14"/>
      <c r="Q46" s="14"/>
      <c r="R46" s="14"/>
    </row>
    <row r="47" spans="2:26" x14ac:dyDescent="0.2">
      <c r="F47" s="101" t="s">
        <v>217</v>
      </c>
      <c r="G47" s="102"/>
      <c r="H47" s="103" t="s">
        <v>213</v>
      </c>
      <c r="I47" s="105">
        <v>0.51747819999999989</v>
      </c>
      <c r="J47" s="102">
        <v>-990.85</v>
      </c>
      <c r="K47" s="102">
        <v>0.33</v>
      </c>
      <c r="L47" s="102">
        <v>9.1999999999999998E-3</v>
      </c>
      <c r="M47" s="102">
        <v>2.9999999999999997E-4</v>
      </c>
      <c r="N47" s="104">
        <v>37641</v>
      </c>
      <c r="P47" s="16"/>
      <c r="Q47" s="16"/>
      <c r="R47" s="16"/>
    </row>
    <row r="48" spans="2:26" x14ac:dyDescent="0.2">
      <c r="F48" s="101" t="s">
        <v>218</v>
      </c>
      <c r="G48" s="102"/>
      <c r="H48" s="103" t="s">
        <v>214</v>
      </c>
      <c r="I48" s="105">
        <v>0.44419439999999999</v>
      </c>
      <c r="J48" s="102">
        <v>-990.17</v>
      </c>
      <c r="K48" s="102">
        <v>0.44</v>
      </c>
      <c r="L48" s="102">
        <v>9.9000000000000008E-3</v>
      </c>
      <c r="M48" s="102">
        <v>4.0000000000000002E-4</v>
      </c>
      <c r="N48" s="104">
        <v>37062</v>
      </c>
      <c r="P48" s="16"/>
      <c r="Q48" s="16"/>
      <c r="R48" s="16"/>
    </row>
    <row r="49" spans="16:18" x14ac:dyDescent="0.2">
      <c r="P49" s="16"/>
      <c r="Q49" s="16"/>
      <c r="R49" s="16"/>
    </row>
    <row r="50" spans="16:18" x14ac:dyDescent="0.2">
      <c r="P50" s="16"/>
      <c r="Q50" s="16"/>
      <c r="R50" s="16"/>
    </row>
    <row r="51" spans="16:18" x14ac:dyDescent="0.2">
      <c r="P51" s="16"/>
      <c r="Q51" s="16"/>
      <c r="R51" s="16"/>
    </row>
  </sheetData>
  <mergeCells count="9">
    <mergeCell ref="U6:V6"/>
    <mergeCell ref="I5:I6"/>
    <mergeCell ref="G4:N4"/>
    <mergeCell ref="P4:W4"/>
    <mergeCell ref="D5:D6"/>
    <mergeCell ref="R5:R6"/>
    <mergeCell ref="S6:T6"/>
    <mergeCell ref="J6:K6"/>
    <mergeCell ref="L6:M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50"/>
  <sheetViews>
    <sheetView workbookViewId="0">
      <selection activeCell="B3" sqref="B3"/>
    </sheetView>
  </sheetViews>
  <sheetFormatPr baseColWidth="10" defaultColWidth="9.1640625" defaultRowHeight="15" x14ac:dyDescent="0.2"/>
  <cols>
    <col min="1" max="1" width="5" style="2" customWidth="1"/>
    <col min="2" max="2" width="35.5" style="2" customWidth="1"/>
    <col min="3" max="3" width="9.1640625" style="2" customWidth="1"/>
    <col min="4" max="4" width="2" style="2" customWidth="1"/>
    <col min="5" max="5" width="10.83203125" style="2" customWidth="1"/>
    <col min="6" max="6" width="7" style="2" customWidth="1"/>
    <col min="7" max="9" width="9.1640625" style="2"/>
    <col min="10" max="10" width="10.33203125" style="2" customWidth="1"/>
    <col min="11" max="11" width="9.1640625" style="2"/>
    <col min="12" max="12" width="11.6640625" style="2" customWidth="1"/>
    <col min="13" max="14" width="9.1640625" style="2"/>
    <col min="15" max="15" width="12.6640625" style="2" customWidth="1"/>
    <col min="16" max="16" width="11" style="2" customWidth="1"/>
  </cols>
  <sheetData>
    <row r="2" spans="1:16" ht="16" x14ac:dyDescent="0.2">
      <c r="B2" s="68" t="s">
        <v>409</v>
      </c>
    </row>
    <row r="3" spans="1:16" x14ac:dyDescent="0.2">
      <c r="C3"/>
      <c r="E3" s="381" t="s">
        <v>157</v>
      </c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</row>
    <row r="4" spans="1:16" x14ac:dyDescent="0.2">
      <c r="A4" s="22"/>
      <c r="B4" s="22"/>
      <c r="C4" s="22"/>
      <c r="D4" s="22"/>
      <c r="E4" s="22"/>
      <c r="F4" s="368" t="s">
        <v>64</v>
      </c>
      <c r="G4" s="368" t="s">
        <v>56</v>
      </c>
      <c r="H4" s="368" t="s">
        <v>58</v>
      </c>
      <c r="I4" s="382" t="s">
        <v>67</v>
      </c>
      <c r="J4" s="37"/>
      <c r="K4" s="37"/>
      <c r="L4" s="382" t="s">
        <v>65</v>
      </c>
      <c r="M4" s="22"/>
      <c r="N4" s="380" t="s">
        <v>158</v>
      </c>
      <c r="O4" s="380"/>
      <c r="P4" s="380"/>
    </row>
    <row r="5" spans="1:16" ht="17.5" customHeight="1" x14ac:dyDescent="0.2">
      <c r="B5" s="38" t="s">
        <v>135</v>
      </c>
      <c r="C5" s="29" t="s">
        <v>0</v>
      </c>
      <c r="E5" s="20" t="s">
        <v>125</v>
      </c>
      <c r="F5" s="368"/>
      <c r="G5" s="368"/>
      <c r="H5" s="368"/>
      <c r="I5" s="382"/>
      <c r="J5" s="65" t="s">
        <v>60</v>
      </c>
      <c r="K5" s="65" t="s">
        <v>62</v>
      </c>
      <c r="L5" s="382"/>
      <c r="M5" s="66" t="s">
        <v>66</v>
      </c>
      <c r="N5" s="28" t="s">
        <v>126</v>
      </c>
      <c r="O5" s="28" t="s">
        <v>136</v>
      </c>
      <c r="P5" s="28" t="s">
        <v>137</v>
      </c>
    </row>
    <row r="6" spans="1:16" ht="17" x14ac:dyDescent="0.2">
      <c r="A6" s="69"/>
      <c r="B6" s="39"/>
      <c r="C6" s="30"/>
      <c r="D6" s="27"/>
      <c r="E6" s="31" t="s">
        <v>132</v>
      </c>
      <c r="F6" s="35"/>
      <c r="G6" s="31" t="s">
        <v>57</v>
      </c>
      <c r="H6" s="31" t="s">
        <v>59</v>
      </c>
      <c r="I6" s="31" t="s">
        <v>57</v>
      </c>
      <c r="J6" s="31" t="s">
        <v>61</v>
      </c>
      <c r="K6" s="31" t="s">
        <v>61</v>
      </c>
      <c r="L6" s="31" t="s">
        <v>61</v>
      </c>
      <c r="M6" s="31" t="s">
        <v>61</v>
      </c>
      <c r="N6" s="36" t="s">
        <v>61</v>
      </c>
      <c r="O6" s="36" t="s">
        <v>61</v>
      </c>
      <c r="P6" s="36" t="s">
        <v>61</v>
      </c>
    </row>
    <row r="7" spans="1:16" x14ac:dyDescent="0.2">
      <c r="A7" s="69"/>
      <c r="B7" s="38"/>
      <c r="C7" s="19"/>
      <c r="D7" s="69"/>
      <c r="E7" s="47"/>
      <c r="F7" s="89"/>
      <c r="G7" s="47"/>
      <c r="H7" s="47"/>
      <c r="I7" s="47"/>
      <c r="J7" s="47"/>
      <c r="K7" s="47"/>
      <c r="L7" s="47"/>
      <c r="M7" s="47"/>
      <c r="N7" s="90"/>
      <c r="O7" s="90"/>
      <c r="P7" s="90"/>
    </row>
    <row r="8" spans="1:16" x14ac:dyDescent="0.2">
      <c r="B8" s="6" t="s">
        <v>168</v>
      </c>
      <c r="C8" s="6" t="s">
        <v>94</v>
      </c>
      <c r="E8" s="5">
        <v>50256</v>
      </c>
      <c r="F8" s="5">
        <v>4</v>
      </c>
      <c r="G8" s="5">
        <v>495.13</v>
      </c>
      <c r="H8" s="5">
        <v>0.61</v>
      </c>
      <c r="I8" s="5">
        <v>36.979999999999997</v>
      </c>
      <c r="J8" s="9">
        <v>100</v>
      </c>
      <c r="K8" s="9">
        <v>2</v>
      </c>
      <c r="L8" s="9">
        <v>80</v>
      </c>
      <c r="M8" s="9">
        <v>0</v>
      </c>
      <c r="N8" s="46">
        <v>0</v>
      </c>
      <c r="O8" s="46">
        <v>100</v>
      </c>
      <c r="P8" s="46">
        <v>0</v>
      </c>
    </row>
    <row r="9" spans="1:16" x14ac:dyDescent="0.2">
      <c r="B9" s="6" t="s">
        <v>169</v>
      </c>
      <c r="C9" s="6" t="s">
        <v>95</v>
      </c>
      <c r="E9" s="5">
        <v>602074</v>
      </c>
      <c r="F9" s="5">
        <v>7</v>
      </c>
      <c r="G9" s="5">
        <v>705.63</v>
      </c>
      <c r="H9" s="5">
        <v>3.09</v>
      </c>
      <c r="I9" s="5">
        <v>20.93</v>
      </c>
      <c r="J9" s="9">
        <v>8</v>
      </c>
      <c r="K9" s="9">
        <v>86</v>
      </c>
      <c r="L9" s="9">
        <v>97</v>
      </c>
      <c r="M9" s="9">
        <v>0</v>
      </c>
      <c r="N9" s="46">
        <v>15</v>
      </c>
      <c r="O9" s="46">
        <v>63</v>
      </c>
      <c r="P9" s="46">
        <v>22</v>
      </c>
    </row>
    <row r="10" spans="1:16" x14ac:dyDescent="0.2">
      <c r="B10" s="6" t="s">
        <v>115</v>
      </c>
      <c r="C10" s="6" t="s">
        <v>96</v>
      </c>
      <c r="E10" s="5">
        <v>296683</v>
      </c>
      <c r="F10" s="5">
        <v>7</v>
      </c>
      <c r="G10" s="5">
        <v>563.21</v>
      </c>
      <c r="H10" s="5">
        <v>1.66</v>
      </c>
      <c r="I10" s="5">
        <v>22.65</v>
      </c>
      <c r="J10" s="9">
        <v>7.0000000000000009</v>
      </c>
      <c r="K10" s="9">
        <v>67</v>
      </c>
      <c r="L10" s="9">
        <v>85</v>
      </c>
      <c r="M10" s="9">
        <v>0.2</v>
      </c>
      <c r="N10" s="46">
        <v>4</v>
      </c>
      <c r="O10" s="46">
        <v>52</v>
      </c>
      <c r="P10" s="46">
        <v>44</v>
      </c>
    </row>
    <row r="11" spans="1:16" x14ac:dyDescent="0.2">
      <c r="B11" s="6" t="s">
        <v>116</v>
      </c>
      <c r="C11" s="6" t="s">
        <v>97</v>
      </c>
      <c r="E11" s="5">
        <v>293773</v>
      </c>
      <c r="F11" s="5">
        <v>6</v>
      </c>
      <c r="G11" s="5">
        <v>873.71</v>
      </c>
      <c r="H11" s="5">
        <v>4.7</v>
      </c>
      <c r="I11" s="5">
        <v>18.04</v>
      </c>
      <c r="J11" s="9">
        <v>11</v>
      </c>
      <c r="K11" s="9">
        <v>77</v>
      </c>
      <c r="L11" s="9">
        <v>79</v>
      </c>
      <c r="M11" s="9">
        <v>0.22999999999999998</v>
      </c>
      <c r="N11" s="46">
        <v>26</v>
      </c>
      <c r="O11" s="46">
        <v>73</v>
      </c>
      <c r="P11" s="46">
        <v>0</v>
      </c>
    </row>
    <row r="12" spans="1:16" x14ac:dyDescent="0.2">
      <c r="B12" s="6" t="s">
        <v>117</v>
      </c>
      <c r="C12" s="6" t="s">
        <v>98</v>
      </c>
      <c r="E12" s="5">
        <v>426</v>
      </c>
      <c r="F12" s="5">
        <v>2</v>
      </c>
      <c r="G12" s="5">
        <v>273.91000000000003</v>
      </c>
      <c r="H12" s="5">
        <v>1.2</v>
      </c>
      <c r="I12" s="5">
        <v>5.85</v>
      </c>
      <c r="J12" s="9">
        <v>3</v>
      </c>
      <c r="K12" s="9">
        <v>55.000000000000007</v>
      </c>
      <c r="L12" s="9">
        <v>94</v>
      </c>
      <c r="M12" s="9">
        <v>0.18</v>
      </c>
      <c r="N12" s="46">
        <v>0</v>
      </c>
      <c r="O12" s="46">
        <v>0</v>
      </c>
      <c r="P12" s="46">
        <v>100</v>
      </c>
    </row>
    <row r="13" spans="1:16" x14ac:dyDescent="0.2">
      <c r="B13" s="6" t="s">
        <v>118</v>
      </c>
      <c r="C13" s="6" t="s">
        <v>99</v>
      </c>
      <c r="E13" s="5">
        <v>10982</v>
      </c>
      <c r="F13" s="5">
        <v>4</v>
      </c>
      <c r="G13" s="5">
        <v>359.72</v>
      </c>
      <c r="H13" s="5">
        <v>1.66</v>
      </c>
      <c r="I13" s="5">
        <v>3.51</v>
      </c>
      <c r="J13" s="9">
        <v>100</v>
      </c>
      <c r="K13" s="9">
        <v>88</v>
      </c>
      <c r="L13" s="9">
        <v>28.999999999999996</v>
      </c>
      <c r="M13" s="9">
        <v>0</v>
      </c>
      <c r="N13" s="46">
        <v>0</v>
      </c>
      <c r="O13" s="46">
        <v>0</v>
      </c>
      <c r="P13" s="46">
        <v>100</v>
      </c>
    </row>
    <row r="14" spans="1:16" x14ac:dyDescent="0.2">
      <c r="B14" s="6" t="s">
        <v>147</v>
      </c>
      <c r="C14" s="6" t="s">
        <v>100</v>
      </c>
      <c r="E14" s="5">
        <v>22316</v>
      </c>
      <c r="F14" s="5">
        <v>4</v>
      </c>
      <c r="G14" s="5">
        <v>320.07</v>
      </c>
      <c r="H14" s="5">
        <v>0.79</v>
      </c>
      <c r="I14" s="5">
        <v>24.87</v>
      </c>
      <c r="J14" s="9">
        <v>97</v>
      </c>
      <c r="K14" s="9">
        <v>83</v>
      </c>
      <c r="L14" s="9">
        <v>54</v>
      </c>
      <c r="M14" s="9">
        <v>0</v>
      </c>
      <c r="N14" s="46">
        <v>0</v>
      </c>
      <c r="O14" s="46">
        <v>70</v>
      </c>
      <c r="P14" s="46">
        <v>30</v>
      </c>
    </row>
    <row r="15" spans="1:16" x14ac:dyDescent="0.2">
      <c r="B15" s="6" t="s">
        <v>148</v>
      </c>
      <c r="C15" s="6" t="s">
        <v>101</v>
      </c>
      <c r="E15" s="5">
        <v>14265</v>
      </c>
      <c r="F15" s="5">
        <v>4</v>
      </c>
      <c r="G15" s="5">
        <v>378.79</v>
      </c>
      <c r="H15" s="5">
        <v>1.47</v>
      </c>
      <c r="I15" s="5">
        <v>9.76</v>
      </c>
      <c r="J15" s="9">
        <v>100</v>
      </c>
      <c r="K15" s="9">
        <v>85</v>
      </c>
      <c r="L15" s="9">
        <v>16</v>
      </c>
      <c r="M15" s="9">
        <v>0</v>
      </c>
      <c r="N15" s="46">
        <v>0</v>
      </c>
      <c r="O15" s="46">
        <v>0</v>
      </c>
      <c r="P15" s="46">
        <v>100</v>
      </c>
    </row>
    <row r="16" spans="1:16" x14ac:dyDescent="0.2">
      <c r="B16" s="6" t="s">
        <v>113</v>
      </c>
      <c r="C16" s="6" t="s">
        <v>102</v>
      </c>
      <c r="E16" s="5">
        <v>1169565</v>
      </c>
      <c r="F16" s="5">
        <v>7</v>
      </c>
      <c r="G16" s="5">
        <v>642.87</v>
      </c>
      <c r="H16" s="5">
        <v>3.19</v>
      </c>
      <c r="I16" s="5">
        <v>17.77</v>
      </c>
      <c r="J16" s="9">
        <v>25</v>
      </c>
      <c r="K16" s="9">
        <v>60</v>
      </c>
      <c r="L16" s="9">
        <v>70</v>
      </c>
      <c r="M16" s="9">
        <v>0.15</v>
      </c>
      <c r="N16" s="46">
        <v>19</v>
      </c>
      <c r="O16" s="46">
        <v>53</v>
      </c>
      <c r="P16" s="46">
        <v>29</v>
      </c>
    </row>
    <row r="17" spans="1:16" x14ac:dyDescent="0.2">
      <c r="B17" s="6" t="s">
        <v>170</v>
      </c>
      <c r="C17" s="6" t="s">
        <v>103</v>
      </c>
      <c r="E17" s="5">
        <v>20079</v>
      </c>
      <c r="F17" s="5">
        <v>4</v>
      </c>
      <c r="G17" s="5">
        <v>360.8</v>
      </c>
      <c r="H17" s="5">
        <v>0.64</v>
      </c>
      <c r="I17" s="5">
        <v>35.880000000000003</v>
      </c>
      <c r="J17" s="9">
        <v>100</v>
      </c>
      <c r="K17" s="9">
        <v>99</v>
      </c>
      <c r="L17" s="9">
        <v>95</v>
      </c>
      <c r="M17" s="9">
        <v>0</v>
      </c>
      <c r="N17" s="46">
        <v>0</v>
      </c>
      <c r="O17" s="46">
        <v>100</v>
      </c>
      <c r="P17" s="46">
        <v>0</v>
      </c>
    </row>
    <row r="18" spans="1:16" x14ac:dyDescent="0.2">
      <c r="B18" s="75" t="s">
        <v>176</v>
      </c>
      <c r="C18" s="6" t="s">
        <v>104</v>
      </c>
      <c r="E18" s="5">
        <v>1268666</v>
      </c>
      <c r="F18" s="5">
        <v>7</v>
      </c>
      <c r="G18" s="5">
        <v>642.30999999999995</v>
      </c>
      <c r="H18" s="5">
        <v>3.34</v>
      </c>
      <c r="I18" s="5">
        <v>18.48</v>
      </c>
      <c r="J18" s="9">
        <v>55.000000000000007</v>
      </c>
      <c r="K18" s="9">
        <v>60</v>
      </c>
      <c r="L18" s="9">
        <v>71</v>
      </c>
      <c r="M18" s="9">
        <v>0.15</v>
      </c>
      <c r="N18" s="46">
        <v>20</v>
      </c>
      <c r="O18" s="46">
        <v>54</v>
      </c>
      <c r="P18" s="46">
        <v>26</v>
      </c>
    </row>
    <row r="19" spans="1:16" x14ac:dyDescent="0.2">
      <c r="B19" s="6" t="s">
        <v>119</v>
      </c>
      <c r="C19" s="6" t="s">
        <v>105</v>
      </c>
      <c r="E19" s="5">
        <v>220186</v>
      </c>
      <c r="F19" s="5">
        <v>6</v>
      </c>
      <c r="G19" s="5">
        <v>967.75</v>
      </c>
      <c r="H19" s="5">
        <v>6.99</v>
      </c>
      <c r="I19" s="5">
        <v>11.47</v>
      </c>
      <c r="J19" s="9">
        <v>18</v>
      </c>
      <c r="K19" s="9">
        <v>38</v>
      </c>
      <c r="L19" s="9">
        <v>76</v>
      </c>
      <c r="M19" s="9">
        <v>0.24</v>
      </c>
      <c r="N19" s="46">
        <v>58</v>
      </c>
      <c r="O19" s="46">
        <v>42</v>
      </c>
      <c r="P19" s="46">
        <v>0</v>
      </c>
    </row>
    <row r="20" spans="1:16" x14ac:dyDescent="0.2">
      <c r="B20" s="6" t="s">
        <v>120</v>
      </c>
      <c r="C20" s="6" t="s">
        <v>106</v>
      </c>
      <c r="E20" s="5">
        <v>34945</v>
      </c>
      <c r="F20" s="5">
        <v>5</v>
      </c>
      <c r="G20" s="5">
        <v>1249.21</v>
      </c>
      <c r="H20" s="5">
        <v>13.3</v>
      </c>
      <c r="I20" s="5">
        <v>1.25</v>
      </c>
      <c r="J20" s="9">
        <v>60</v>
      </c>
      <c r="K20" s="9">
        <v>7.0000000000000009</v>
      </c>
      <c r="L20" s="9">
        <v>72</v>
      </c>
      <c r="M20" s="9">
        <v>0.49</v>
      </c>
      <c r="N20" s="46">
        <v>99</v>
      </c>
      <c r="O20" s="46">
        <v>1</v>
      </c>
      <c r="P20" s="46">
        <v>0</v>
      </c>
    </row>
    <row r="21" spans="1:16" x14ac:dyDescent="0.2">
      <c r="B21" s="6" t="s">
        <v>121</v>
      </c>
      <c r="C21" s="6" t="s">
        <v>107</v>
      </c>
      <c r="E21" s="5">
        <v>9170</v>
      </c>
      <c r="F21" s="5">
        <v>4</v>
      </c>
      <c r="G21" s="5">
        <v>516.25</v>
      </c>
      <c r="H21" s="5">
        <v>0.53</v>
      </c>
      <c r="I21" s="5">
        <v>36.83</v>
      </c>
      <c r="J21" s="9">
        <v>74</v>
      </c>
      <c r="K21" s="9">
        <v>97</v>
      </c>
      <c r="L21" s="9">
        <v>91</v>
      </c>
      <c r="M21" s="9">
        <v>0</v>
      </c>
      <c r="N21" s="46">
        <v>0</v>
      </c>
      <c r="O21" s="46">
        <v>100</v>
      </c>
      <c r="P21" s="46">
        <v>0</v>
      </c>
    </row>
    <row r="22" spans="1:16" x14ac:dyDescent="0.2">
      <c r="B22" s="6" t="s">
        <v>122</v>
      </c>
      <c r="C22" s="6" t="s">
        <v>108</v>
      </c>
      <c r="E22" s="5">
        <v>1743200</v>
      </c>
      <c r="F22" s="5">
        <v>7</v>
      </c>
      <c r="G22" s="5">
        <v>606.67999999999995</v>
      </c>
      <c r="H22" s="5">
        <v>3.71</v>
      </c>
      <c r="I22" s="5">
        <v>17.7</v>
      </c>
      <c r="J22" s="9">
        <v>51</v>
      </c>
      <c r="K22" s="9">
        <v>56.999999999999993</v>
      </c>
      <c r="L22" s="9">
        <v>76</v>
      </c>
      <c r="M22" s="9">
        <v>0.13</v>
      </c>
      <c r="N22" s="46">
        <v>24</v>
      </c>
      <c r="O22" s="46">
        <v>54</v>
      </c>
      <c r="P22" s="46">
        <v>23</v>
      </c>
    </row>
    <row r="23" spans="1:16" x14ac:dyDescent="0.2">
      <c r="B23" s="6" t="s">
        <v>123</v>
      </c>
      <c r="C23" s="6" t="s">
        <v>109</v>
      </c>
      <c r="E23" s="5">
        <v>21578</v>
      </c>
      <c r="F23" s="5">
        <v>4</v>
      </c>
      <c r="G23" s="5">
        <v>673.93</v>
      </c>
      <c r="H23" s="5">
        <v>6.38</v>
      </c>
      <c r="I23" s="5">
        <v>19.420000000000002</v>
      </c>
      <c r="J23" s="9">
        <v>100</v>
      </c>
      <c r="K23" s="9">
        <v>54</v>
      </c>
      <c r="L23" s="9">
        <v>93</v>
      </c>
      <c r="M23" s="9">
        <v>0.43</v>
      </c>
      <c r="N23" s="46">
        <v>40</v>
      </c>
      <c r="O23" s="46">
        <v>60</v>
      </c>
      <c r="P23" s="46">
        <v>0</v>
      </c>
    </row>
    <row r="24" spans="1:16" x14ac:dyDescent="0.2">
      <c r="B24" s="75" t="s">
        <v>178</v>
      </c>
      <c r="C24" s="6" t="s">
        <v>110</v>
      </c>
      <c r="E24" s="5">
        <v>1627660</v>
      </c>
      <c r="F24" s="5">
        <v>7</v>
      </c>
      <c r="G24" s="5">
        <v>601.07000000000005</v>
      </c>
      <c r="H24" s="5">
        <v>3.42</v>
      </c>
      <c r="I24" s="5">
        <v>18.02</v>
      </c>
      <c r="J24" s="9">
        <v>43</v>
      </c>
      <c r="K24" s="9">
        <v>59</v>
      </c>
      <c r="L24" s="9">
        <v>75</v>
      </c>
      <c r="M24" s="9">
        <v>0.12</v>
      </c>
      <c r="N24" s="46">
        <v>24</v>
      </c>
      <c r="O24" s="46">
        <v>53</v>
      </c>
      <c r="P24" s="46">
        <v>23</v>
      </c>
    </row>
    <row r="25" spans="1:16" x14ac:dyDescent="0.2">
      <c r="B25" s="75" t="s">
        <v>179</v>
      </c>
      <c r="C25" s="6" t="s">
        <v>111</v>
      </c>
      <c r="E25" s="5">
        <v>1737775</v>
      </c>
      <c r="F25" s="5">
        <v>7</v>
      </c>
      <c r="G25" s="5">
        <v>609.03</v>
      </c>
      <c r="H25" s="5">
        <v>3.72</v>
      </c>
      <c r="I25" s="5">
        <v>17.63</v>
      </c>
      <c r="J25" s="9">
        <v>47</v>
      </c>
      <c r="K25" s="9">
        <v>56.999999999999993</v>
      </c>
      <c r="L25" s="9">
        <v>76</v>
      </c>
      <c r="M25" s="9">
        <v>0.13</v>
      </c>
      <c r="N25" s="46">
        <v>24</v>
      </c>
      <c r="O25" s="46">
        <v>53</v>
      </c>
      <c r="P25" s="46">
        <v>23</v>
      </c>
    </row>
    <row r="26" spans="1:16" x14ac:dyDescent="0.2">
      <c r="A26" s="7"/>
      <c r="B26" s="19" t="s">
        <v>114</v>
      </c>
      <c r="C26" s="19" t="s">
        <v>112</v>
      </c>
      <c r="D26" s="7"/>
      <c r="E26" s="23">
        <v>71379</v>
      </c>
      <c r="F26" s="23">
        <v>5</v>
      </c>
      <c r="G26" s="23">
        <v>859.8</v>
      </c>
      <c r="H26" s="23">
        <v>9.18</v>
      </c>
      <c r="I26" s="23">
        <v>5.67</v>
      </c>
      <c r="J26" s="26">
        <v>100</v>
      </c>
      <c r="K26" s="26">
        <v>19</v>
      </c>
      <c r="L26" s="26">
        <v>87</v>
      </c>
      <c r="M26" s="26">
        <v>0.1</v>
      </c>
      <c r="N26" s="46">
        <v>75</v>
      </c>
      <c r="O26" s="46">
        <v>25</v>
      </c>
      <c r="P26" s="46">
        <v>0</v>
      </c>
    </row>
    <row r="29" spans="1:16" x14ac:dyDescent="0.2">
      <c r="K29" s="11"/>
    </row>
    <row r="30" spans="1:16" x14ac:dyDescent="0.2">
      <c r="I30" s="6"/>
    </row>
    <row r="31" spans="1:16" x14ac:dyDescent="0.2">
      <c r="I31" s="6"/>
    </row>
    <row r="32" spans="1:16" x14ac:dyDescent="0.2">
      <c r="E32" s="13"/>
      <c r="I32" s="6"/>
      <c r="K32" s="3"/>
      <c r="L32" s="4"/>
      <c r="M32" s="4"/>
    </row>
    <row r="33" spans="5:9" x14ac:dyDescent="0.2">
      <c r="E33" s="15"/>
      <c r="I33" s="6"/>
    </row>
    <row r="34" spans="5:9" x14ac:dyDescent="0.2">
      <c r="E34" s="15"/>
      <c r="I34" s="6"/>
    </row>
    <row r="35" spans="5:9" x14ac:dyDescent="0.2">
      <c r="E35" s="15"/>
      <c r="I35" s="6"/>
    </row>
    <row r="36" spans="5:9" x14ac:dyDescent="0.2">
      <c r="E36" s="15"/>
      <c r="I36" s="6"/>
    </row>
    <row r="37" spans="5:9" x14ac:dyDescent="0.2">
      <c r="E37" s="17"/>
      <c r="I37" s="6"/>
    </row>
    <row r="38" spans="5:9" x14ac:dyDescent="0.2">
      <c r="E38" s="17"/>
      <c r="I38" s="6"/>
    </row>
    <row r="39" spans="5:9" x14ac:dyDescent="0.2">
      <c r="E39" s="17"/>
      <c r="I39" s="6"/>
    </row>
    <row r="40" spans="5:9" x14ac:dyDescent="0.2">
      <c r="E40" s="17"/>
      <c r="I40" s="6"/>
    </row>
    <row r="41" spans="5:9" x14ac:dyDescent="0.2">
      <c r="E41" s="17"/>
      <c r="I41" s="6"/>
    </row>
    <row r="42" spans="5:9" x14ac:dyDescent="0.2">
      <c r="E42" s="17"/>
      <c r="I42" s="6"/>
    </row>
    <row r="43" spans="5:9" x14ac:dyDescent="0.2">
      <c r="E43" s="17"/>
      <c r="I43" s="6"/>
    </row>
    <row r="44" spans="5:9" x14ac:dyDescent="0.2">
      <c r="E44" s="17"/>
      <c r="I44" s="6"/>
    </row>
    <row r="45" spans="5:9" x14ac:dyDescent="0.2">
      <c r="E45" s="15"/>
      <c r="I45" s="6"/>
    </row>
    <row r="46" spans="5:9" x14ac:dyDescent="0.2">
      <c r="E46" s="18"/>
      <c r="I46" s="6"/>
    </row>
    <row r="47" spans="5:9" x14ac:dyDescent="0.2">
      <c r="E47" s="18"/>
      <c r="I47" s="6"/>
    </row>
    <row r="48" spans="5:9" x14ac:dyDescent="0.2">
      <c r="E48" s="18"/>
      <c r="I48" s="19"/>
    </row>
    <row r="49" spans="5:9" x14ac:dyDescent="0.2">
      <c r="E49" s="18"/>
      <c r="I49" s="7"/>
    </row>
    <row r="50" spans="5:9" x14ac:dyDescent="0.2">
      <c r="E50" s="18"/>
    </row>
  </sheetData>
  <mergeCells count="7">
    <mergeCell ref="N4:P4"/>
    <mergeCell ref="E3:P3"/>
    <mergeCell ref="F4:F5"/>
    <mergeCell ref="G4:G5"/>
    <mergeCell ref="H4:H5"/>
    <mergeCell ref="I4:I5"/>
    <mergeCell ref="L4:L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D8501-4E45-2649-AC1F-5F61EE897A57}">
  <dimension ref="A1:AT43"/>
  <sheetViews>
    <sheetView workbookViewId="0">
      <selection activeCell="A4" sqref="A4"/>
    </sheetView>
  </sheetViews>
  <sheetFormatPr baseColWidth="10" defaultRowHeight="15" x14ac:dyDescent="0.2"/>
  <cols>
    <col min="1" max="1" width="35.5" style="2" customWidth="1"/>
    <col min="2" max="4" width="9.1640625" style="2" customWidth="1"/>
  </cols>
  <sheetData>
    <row r="1" spans="1:46" x14ac:dyDescent="0.2">
      <c r="E1" s="173" t="s">
        <v>318</v>
      </c>
    </row>
    <row r="2" spans="1:46" ht="16" x14ac:dyDescent="0.2">
      <c r="A2" s="68" t="s">
        <v>411</v>
      </c>
      <c r="E2" s="177" t="s">
        <v>320</v>
      </c>
    </row>
    <row r="3" spans="1:46" x14ac:dyDescent="0.2">
      <c r="B3"/>
      <c r="C3"/>
      <c r="D3"/>
      <c r="E3" s="177" t="s">
        <v>321</v>
      </c>
    </row>
    <row r="4" spans="1:46" x14ac:dyDescent="0.2">
      <c r="A4" s="22"/>
      <c r="B4" s="22"/>
      <c r="C4" s="22"/>
      <c r="D4" s="22"/>
      <c r="E4" s="174" t="s">
        <v>319</v>
      </c>
    </row>
    <row r="5" spans="1:46" ht="18" x14ac:dyDescent="0.2">
      <c r="A5" s="38" t="s">
        <v>135</v>
      </c>
      <c r="B5" s="29" t="s">
        <v>0</v>
      </c>
      <c r="C5" s="368" t="s">
        <v>155</v>
      </c>
      <c r="D5" s="368"/>
      <c r="E5" s="163" t="s">
        <v>309</v>
      </c>
      <c r="F5" s="164" t="s">
        <v>310</v>
      </c>
      <c r="G5" s="298" t="s">
        <v>359</v>
      </c>
      <c r="H5" s="164" t="s">
        <v>312</v>
      </c>
      <c r="I5" s="298" t="s">
        <v>360</v>
      </c>
      <c r="J5" s="164" t="s">
        <v>312</v>
      </c>
      <c r="K5" s="298" t="s">
        <v>361</v>
      </c>
      <c r="L5" s="164" t="s">
        <v>312</v>
      </c>
      <c r="M5" s="298" t="s">
        <v>362</v>
      </c>
      <c r="N5" s="164" t="s">
        <v>312</v>
      </c>
      <c r="O5" s="298" t="s">
        <v>363</v>
      </c>
      <c r="P5" s="164" t="s">
        <v>312</v>
      </c>
      <c r="Q5" s="298" t="s">
        <v>364</v>
      </c>
      <c r="R5" s="164" t="s">
        <v>312</v>
      </c>
      <c r="S5" s="298" t="s">
        <v>365</v>
      </c>
      <c r="T5" s="164" t="s">
        <v>312</v>
      </c>
      <c r="U5" s="298" t="s">
        <v>366</v>
      </c>
      <c r="V5" s="164" t="s">
        <v>312</v>
      </c>
      <c r="W5" s="298" t="s">
        <v>367</v>
      </c>
      <c r="X5" s="164" t="s">
        <v>312</v>
      </c>
      <c r="Y5" s="165" t="s">
        <v>288</v>
      </c>
      <c r="Z5" s="166" t="s">
        <v>314</v>
      </c>
      <c r="AA5" s="167" t="s">
        <v>317</v>
      </c>
      <c r="AB5" s="164" t="s">
        <v>310</v>
      </c>
      <c r="AC5" s="299" t="s">
        <v>368</v>
      </c>
      <c r="AD5" s="164" t="s">
        <v>312</v>
      </c>
      <c r="AE5" s="299" t="s">
        <v>369</v>
      </c>
      <c r="AF5" s="164" t="s">
        <v>312</v>
      </c>
      <c r="AG5" s="299" t="s">
        <v>370</v>
      </c>
      <c r="AH5" s="164" t="s">
        <v>312</v>
      </c>
      <c r="AI5" s="299" t="s">
        <v>371</v>
      </c>
      <c r="AJ5" s="164" t="s">
        <v>312</v>
      </c>
      <c r="AK5" s="299" t="s">
        <v>372</v>
      </c>
      <c r="AL5" s="164" t="s">
        <v>312</v>
      </c>
      <c r="AM5" s="299" t="s">
        <v>373</v>
      </c>
      <c r="AN5" s="164" t="s">
        <v>312</v>
      </c>
      <c r="AO5" s="299" t="s">
        <v>374</v>
      </c>
      <c r="AP5" s="164" t="s">
        <v>312</v>
      </c>
      <c r="AQ5" s="299" t="s">
        <v>375</v>
      </c>
      <c r="AR5" s="164" t="s">
        <v>312</v>
      </c>
      <c r="AS5" s="299" t="s">
        <v>376</v>
      </c>
      <c r="AT5" s="164" t="s">
        <v>312</v>
      </c>
    </row>
    <row r="6" spans="1:46" x14ac:dyDescent="0.2">
      <c r="A6" s="39"/>
      <c r="B6" s="30"/>
      <c r="C6" s="276" t="s">
        <v>183</v>
      </c>
      <c r="D6" s="72" t="s">
        <v>184</v>
      </c>
      <c r="E6" s="178" t="s">
        <v>311</v>
      </c>
      <c r="F6" s="178" t="s">
        <v>311</v>
      </c>
      <c r="G6" s="178" t="s">
        <v>313</v>
      </c>
      <c r="H6" s="178" t="s">
        <v>313</v>
      </c>
      <c r="I6" s="178" t="s">
        <v>313</v>
      </c>
      <c r="J6" s="178" t="s">
        <v>313</v>
      </c>
      <c r="K6" s="178" t="s">
        <v>313</v>
      </c>
      <c r="L6" s="178" t="s">
        <v>313</v>
      </c>
      <c r="M6" s="178" t="s">
        <v>313</v>
      </c>
      <c r="N6" s="178" t="s">
        <v>313</v>
      </c>
      <c r="O6" s="178" t="s">
        <v>313</v>
      </c>
      <c r="P6" s="178" t="s">
        <v>313</v>
      </c>
      <c r="Q6" s="178" t="s">
        <v>313</v>
      </c>
      <c r="R6" s="178" t="s">
        <v>313</v>
      </c>
      <c r="S6" s="178" t="s">
        <v>313</v>
      </c>
      <c r="T6" s="178" t="s">
        <v>313</v>
      </c>
      <c r="U6" s="178" t="s">
        <v>313</v>
      </c>
      <c r="V6" s="178" t="s">
        <v>313</v>
      </c>
      <c r="W6" s="178" t="s">
        <v>313</v>
      </c>
      <c r="X6" s="178" t="s">
        <v>313</v>
      </c>
      <c r="Y6" s="178" t="s">
        <v>315</v>
      </c>
      <c r="Z6" s="178" t="s">
        <v>316</v>
      </c>
      <c r="AA6" s="178" t="s">
        <v>311</v>
      </c>
      <c r="AB6" s="178" t="s">
        <v>311</v>
      </c>
      <c r="AC6" s="178" t="s">
        <v>313</v>
      </c>
      <c r="AD6" s="178" t="s">
        <v>313</v>
      </c>
      <c r="AE6" s="178" t="s">
        <v>313</v>
      </c>
      <c r="AF6" s="178" t="s">
        <v>313</v>
      </c>
      <c r="AG6" s="178" t="s">
        <v>313</v>
      </c>
      <c r="AH6" s="178" t="s">
        <v>313</v>
      </c>
      <c r="AI6" s="178" t="s">
        <v>313</v>
      </c>
      <c r="AJ6" s="178" t="s">
        <v>313</v>
      </c>
      <c r="AK6" s="178" t="s">
        <v>313</v>
      </c>
      <c r="AL6" s="178" t="s">
        <v>313</v>
      </c>
      <c r="AM6" s="178" t="s">
        <v>313</v>
      </c>
      <c r="AN6" s="178" t="s">
        <v>313</v>
      </c>
      <c r="AO6" s="178" t="s">
        <v>313</v>
      </c>
      <c r="AP6" s="178" t="s">
        <v>313</v>
      </c>
      <c r="AQ6" s="178" t="s">
        <v>313</v>
      </c>
      <c r="AR6" s="178" t="s">
        <v>313</v>
      </c>
      <c r="AS6" s="178" t="s">
        <v>313</v>
      </c>
      <c r="AT6" s="178" t="s">
        <v>313</v>
      </c>
    </row>
    <row r="7" spans="1:46" x14ac:dyDescent="0.2">
      <c r="A7" s="38"/>
      <c r="B7" s="19"/>
      <c r="C7" s="19"/>
      <c r="D7" s="19"/>
      <c r="E7" s="168"/>
      <c r="F7" s="168"/>
      <c r="G7" s="169"/>
      <c r="H7" s="168"/>
      <c r="I7" s="169"/>
      <c r="J7" s="168"/>
      <c r="K7" s="169"/>
      <c r="L7" s="168"/>
      <c r="M7" s="169"/>
      <c r="N7" s="168"/>
      <c r="O7" s="169"/>
      <c r="P7" s="168"/>
      <c r="Q7" s="169"/>
      <c r="R7" s="169"/>
      <c r="S7" s="169"/>
      <c r="T7" s="169"/>
      <c r="U7" s="169"/>
      <c r="V7" s="169"/>
      <c r="W7" s="169"/>
      <c r="X7" s="169"/>
      <c r="Y7" s="170"/>
      <c r="Z7" s="171"/>
      <c r="AA7" s="172"/>
      <c r="AB7" s="172"/>
      <c r="AC7" s="172"/>
      <c r="AD7" s="168"/>
      <c r="AE7" s="172"/>
      <c r="AF7" s="168"/>
      <c r="AG7" s="172"/>
      <c r="AH7" s="168"/>
      <c r="AI7" s="172"/>
      <c r="AJ7" s="168"/>
      <c r="AK7" s="172"/>
      <c r="AL7" s="168"/>
      <c r="AM7" s="172"/>
      <c r="AN7" s="168"/>
      <c r="AO7" s="172"/>
      <c r="AP7" s="168"/>
      <c r="AQ7" s="172"/>
      <c r="AR7" s="168"/>
      <c r="AS7" s="172"/>
      <c r="AT7" s="168"/>
    </row>
    <row r="8" spans="1:46" x14ac:dyDescent="0.2">
      <c r="A8" s="6" t="s">
        <v>168</v>
      </c>
      <c r="B8" s="6" t="s">
        <v>94</v>
      </c>
      <c r="C8" s="300">
        <v>43805</v>
      </c>
      <c r="D8" s="300">
        <v>43830</v>
      </c>
      <c r="E8" s="141">
        <v>2.8966607556393811</v>
      </c>
      <c r="F8" s="141">
        <v>0.18256750439128222</v>
      </c>
      <c r="G8" s="141">
        <v>0.335957489405947</v>
      </c>
      <c r="H8" s="141">
        <v>9.5755500926248127E-3</v>
      </c>
      <c r="I8" s="141">
        <v>-0.19520032875174401</v>
      </c>
      <c r="J8" s="142">
        <v>3.8395066597768437E-2</v>
      </c>
      <c r="K8" s="141">
        <v>-3.9195644488509984E-2</v>
      </c>
      <c r="L8" s="142">
        <v>9.4144557594784059E-2</v>
      </c>
      <c r="M8" s="141">
        <v>-0.55272045097665146</v>
      </c>
      <c r="N8" s="142">
        <v>0.10861853517724192</v>
      </c>
      <c r="O8" s="141">
        <v>-0.99331391713797235</v>
      </c>
      <c r="P8" s="142">
        <v>0.16228946330763899</v>
      </c>
      <c r="Q8" s="141">
        <v>0.47524304305206316</v>
      </c>
      <c r="R8" s="141">
        <v>1.9457710092335521E-2</v>
      </c>
      <c r="S8" s="141">
        <v>8.2486425818925652E-2</v>
      </c>
      <c r="T8" s="141">
        <v>1.3725254572227959E-2</v>
      </c>
      <c r="U8" s="141">
        <v>0.37645013464593191</v>
      </c>
      <c r="V8" s="141">
        <v>3.6185798105837462E-2</v>
      </c>
      <c r="W8" s="141">
        <v>-0.16810228382983161</v>
      </c>
      <c r="X8" s="141">
        <v>0.1299752001162999</v>
      </c>
      <c r="Y8" s="148">
        <v>7.9600000000000004E-2</v>
      </c>
      <c r="Z8" s="149">
        <v>110.17333987628216</v>
      </c>
      <c r="AA8" s="145">
        <v>1.4739156057398419</v>
      </c>
      <c r="AB8" s="50">
        <v>0.08</v>
      </c>
      <c r="AC8" s="142">
        <v>-0.53448790586514328</v>
      </c>
      <c r="AD8" s="142">
        <v>1.1383649045779667E-2</v>
      </c>
      <c r="AE8" s="142">
        <v>-0.92847066585719862</v>
      </c>
      <c r="AF8" s="142">
        <v>5.3387977074372983E-2</v>
      </c>
      <c r="AG8" s="142">
        <v>-1.3887671316239043</v>
      </c>
      <c r="AH8" s="142">
        <v>6.6076792861503392E-2</v>
      </c>
      <c r="AI8" s="142">
        <v>-1.7190549891415401</v>
      </c>
      <c r="AJ8" s="142">
        <v>0.11022756528806039</v>
      </c>
      <c r="AK8" s="142">
        <v>-2.5183991260972931</v>
      </c>
      <c r="AL8" s="142">
        <v>4.9716817867771892E-2</v>
      </c>
      <c r="AM8" s="147">
        <v>-0.10128604860147516</v>
      </c>
      <c r="AN8" s="142">
        <v>7.8016083290252045E-2</v>
      </c>
      <c r="AO8" s="147">
        <v>-6.4817439312488956E-2</v>
      </c>
      <c r="AP8" s="142">
        <v>4.3541996248286773E-2</v>
      </c>
      <c r="AQ8" s="147">
        <v>-9.603777978946626E-2</v>
      </c>
      <c r="AR8" s="142">
        <v>0.10551410372665937</v>
      </c>
      <c r="AS8" s="147">
        <v>4.8149972691026388E-2</v>
      </c>
      <c r="AT8" s="142">
        <v>0.13742421274657418</v>
      </c>
    </row>
    <row r="9" spans="1:46" x14ac:dyDescent="0.2">
      <c r="A9" s="6" t="s">
        <v>169</v>
      </c>
      <c r="B9" s="6" t="s">
        <v>95</v>
      </c>
      <c r="C9" s="300">
        <v>43805</v>
      </c>
      <c r="D9" s="300">
        <v>43830</v>
      </c>
      <c r="E9" s="141">
        <v>2.2880640159691343</v>
      </c>
      <c r="F9" s="141">
        <v>0.20008336590697456</v>
      </c>
      <c r="G9" s="141">
        <v>-0.12143218900761976</v>
      </c>
      <c r="H9" s="141">
        <v>1.2481634125138082E-2</v>
      </c>
      <c r="I9" s="141">
        <v>-0.57521034512847302</v>
      </c>
      <c r="J9" s="142">
        <v>9.7866166967210733E-2</v>
      </c>
      <c r="K9" s="141">
        <v>-0.85050613677284392</v>
      </c>
      <c r="L9" s="142">
        <v>3.2800075720109255E-2</v>
      </c>
      <c r="M9" s="141">
        <v>-1.4627554957776789</v>
      </c>
      <c r="N9" s="142">
        <v>7.854400846823166E-2</v>
      </c>
      <c r="O9" s="141">
        <v>-2.5215561898364598</v>
      </c>
      <c r="P9" s="142">
        <v>6.9462472335854716E-2</v>
      </c>
      <c r="Q9" s="141">
        <v>0.24718219592835533</v>
      </c>
      <c r="R9" s="141">
        <v>4.4597884931148059E-2</v>
      </c>
      <c r="S9" s="141">
        <v>0.15967801595023279</v>
      </c>
      <c r="T9" s="141">
        <v>6.9044329976659879E-2</v>
      </c>
      <c r="U9" s="141">
        <v>0.24948599605197064</v>
      </c>
      <c r="V9" s="141">
        <v>6.8745721321201783E-2</v>
      </c>
      <c r="W9" s="141">
        <v>-0.33766223464038481</v>
      </c>
      <c r="X9" s="141">
        <v>9.2057292914942718E-2</v>
      </c>
      <c r="Y9" s="148">
        <v>1.1534999999999997</v>
      </c>
      <c r="Z9" s="149">
        <v>21.145822875774371</v>
      </c>
      <c r="AA9" s="145">
        <v>4.2792467872290763</v>
      </c>
      <c r="AB9" s="50">
        <v>7.0000000000000007E-2</v>
      </c>
      <c r="AC9" s="142">
        <v>-0.63539998606776749</v>
      </c>
      <c r="AD9" s="142">
        <v>0.11155007516503</v>
      </c>
      <c r="AE9" s="142">
        <v>-0.74195461196718604</v>
      </c>
      <c r="AF9" s="142">
        <v>7.9643141525962996E-2</v>
      </c>
      <c r="AG9" s="142">
        <v>-1.3699106274927146</v>
      </c>
      <c r="AH9" s="142">
        <v>9.5391450416888998E-2</v>
      </c>
      <c r="AI9" s="142">
        <v>-1.5580468231645455</v>
      </c>
      <c r="AJ9" s="142">
        <v>7.4592655659181994E-2</v>
      </c>
      <c r="AK9" s="142">
        <v>-2.5045062213641884</v>
      </c>
      <c r="AL9" s="142">
        <v>0.17084636882719101</v>
      </c>
      <c r="AM9" s="142">
        <v>-0.24277218663030203</v>
      </c>
      <c r="AN9" s="142">
        <v>7.7859652660684994E-2</v>
      </c>
      <c r="AO9" s="142">
        <v>4.0808111990681573E-2</v>
      </c>
      <c r="AP9" s="142">
        <v>0.115126484527451</v>
      </c>
      <c r="AQ9" s="142">
        <v>-0.19825941647297651</v>
      </c>
      <c r="AR9" s="142">
        <v>0.108314151184535</v>
      </c>
      <c r="AS9" s="142">
        <v>-0.17834231437952175</v>
      </c>
      <c r="AT9" s="142">
        <v>0.185975749954325</v>
      </c>
    </row>
    <row r="10" spans="1:46" x14ac:dyDescent="0.2">
      <c r="A10" s="6" t="s">
        <v>115</v>
      </c>
      <c r="B10" s="6" t="s">
        <v>96</v>
      </c>
      <c r="C10" s="300">
        <v>43805</v>
      </c>
      <c r="D10" s="300">
        <v>43830</v>
      </c>
      <c r="E10" s="141">
        <v>2.7623652382288615</v>
      </c>
      <c r="F10" s="141">
        <v>5.7509473304747871E-2</v>
      </c>
      <c r="G10" s="141">
        <v>6.5746375361053211E-2</v>
      </c>
      <c r="H10" s="141">
        <v>6.9441236509345E-2</v>
      </c>
      <c r="I10" s="141">
        <v>0.19529291622834</v>
      </c>
      <c r="J10" s="142">
        <v>9.4851639107321001E-2</v>
      </c>
      <c r="K10" s="141">
        <v>7.3999949004164303E-2</v>
      </c>
      <c r="L10" s="142">
        <v>8.4778982420666005E-2</v>
      </c>
      <c r="M10" s="141">
        <v>-8.2375805838363902E-2</v>
      </c>
      <c r="N10" s="142">
        <v>0.11502971007377601</v>
      </c>
      <c r="O10" s="141">
        <v>-0.61998192436948996</v>
      </c>
      <c r="P10" s="142">
        <v>0.13941918218951799</v>
      </c>
      <c r="Q10" s="141">
        <v>8.6505078432320914E-2</v>
      </c>
      <c r="R10" s="141">
        <v>6.7078229423805993E-2</v>
      </c>
      <c r="S10" s="141">
        <v>0.23667852108153403</v>
      </c>
      <c r="T10" s="141">
        <v>5.8457192923296E-2</v>
      </c>
      <c r="U10" s="141">
        <v>0.13594655499461394</v>
      </c>
      <c r="V10" s="141">
        <v>0.10899063512231881</v>
      </c>
      <c r="W10" s="141">
        <v>-0.49699484625281265</v>
      </c>
      <c r="X10" s="141">
        <v>0.16116648743756001</v>
      </c>
      <c r="Y10" s="148">
        <v>1.6974</v>
      </c>
      <c r="Z10" s="149">
        <v>162.00845694817932</v>
      </c>
      <c r="AA10" s="145">
        <v>47.412612900661998</v>
      </c>
      <c r="AB10" s="50">
        <v>0.97</v>
      </c>
      <c r="AC10" s="142">
        <v>-0.71097412200769328</v>
      </c>
      <c r="AD10" s="142">
        <v>4.694919983090047E-2</v>
      </c>
      <c r="AE10" s="142">
        <v>-0.96460101677643495</v>
      </c>
      <c r="AF10" s="142">
        <v>2.8598892647252568E-2</v>
      </c>
      <c r="AG10" s="142">
        <v>-1.5784945282606286</v>
      </c>
      <c r="AH10" s="142">
        <v>9.4237222021676795E-2</v>
      </c>
      <c r="AI10" s="142">
        <v>-1.7985448275782687</v>
      </c>
      <c r="AJ10" s="142">
        <v>0.12804720520249036</v>
      </c>
      <c r="AK10" s="142">
        <v>-2.4621888889328769</v>
      </c>
      <c r="AL10" s="142">
        <v>0.17736619170800461</v>
      </c>
      <c r="AM10" s="142">
        <v>-0.25774082545796956</v>
      </c>
      <c r="AN10" s="142">
        <v>1.9734521437346452E-2</v>
      </c>
      <c r="AO10" s="142">
        <v>-6.1012095401112854E-2</v>
      </c>
      <c r="AP10" s="142">
        <v>6.361933685376879E-2</v>
      </c>
      <c r="AQ10" s="142">
        <v>-0.22598881792177061</v>
      </c>
      <c r="AR10" s="142">
        <v>9.9329383439310484E-2</v>
      </c>
      <c r="AS10" s="142">
        <v>0.22303853864147838</v>
      </c>
      <c r="AT10" s="142">
        <v>0.1675064669255879</v>
      </c>
    </row>
    <row r="11" spans="1:46" x14ac:dyDescent="0.2">
      <c r="A11" s="6" t="s">
        <v>116</v>
      </c>
      <c r="B11" s="6" t="s">
        <v>97</v>
      </c>
      <c r="C11" s="300">
        <v>43805</v>
      </c>
      <c r="D11" s="300">
        <v>43830</v>
      </c>
      <c r="E11" s="141">
        <v>1.5213607054661595</v>
      </c>
      <c r="F11" s="141">
        <v>0.12313319632333003</v>
      </c>
      <c r="G11" s="141">
        <v>0.30889874192618905</v>
      </c>
      <c r="H11" s="141">
        <v>0.105575272599991</v>
      </c>
      <c r="I11" s="141">
        <v>-0.74226442837151896</v>
      </c>
      <c r="J11" s="142">
        <v>9.9784783974027999E-2</v>
      </c>
      <c r="K11" s="141">
        <v>-0.58987216138295384</v>
      </c>
      <c r="L11" s="142">
        <v>7.347648500034E-2</v>
      </c>
      <c r="M11" s="141">
        <v>-1.6716286561927474</v>
      </c>
      <c r="N11" s="142">
        <v>0.10785892262386899</v>
      </c>
      <c r="O11" s="141">
        <v>-2.6391196534489847</v>
      </c>
      <c r="P11" s="142">
        <v>0.17413606885750901</v>
      </c>
      <c r="Q11" s="141">
        <v>0.73014916328676138</v>
      </c>
      <c r="R11" s="141">
        <v>0.1110039626109947</v>
      </c>
      <c r="S11" s="141">
        <v>9.7561808499717295E-2</v>
      </c>
      <c r="T11" s="141">
        <v>8.522796566270377E-2</v>
      </c>
      <c r="U11" s="141">
        <v>0.66719258807399218</v>
      </c>
      <c r="V11" s="141">
        <v>7.0117600132085386E-2</v>
      </c>
      <c r="W11" s="141">
        <v>-0.14337806975321277</v>
      </c>
      <c r="X11" s="141">
        <v>0.12887181168825193</v>
      </c>
      <c r="Y11" s="148">
        <v>0.48910000000000009</v>
      </c>
      <c r="Z11" s="149">
        <v>348.26984681884096</v>
      </c>
      <c r="AA11" s="145">
        <v>33.075491665843714</v>
      </c>
      <c r="AB11" s="50">
        <v>0.46</v>
      </c>
      <c r="AC11" s="142">
        <v>-0.49115168042960988</v>
      </c>
      <c r="AD11" s="142">
        <v>6.9197770565578007E-2</v>
      </c>
      <c r="AE11" s="142">
        <v>-0.84265289968671553</v>
      </c>
      <c r="AF11" s="142">
        <v>0.12468641773950802</v>
      </c>
      <c r="AG11" s="142">
        <v>-1.2472651465467131</v>
      </c>
      <c r="AH11" s="142">
        <v>7.9265876243276995E-2</v>
      </c>
      <c r="AI11" s="142">
        <v>-1.5900764803873244</v>
      </c>
      <c r="AJ11" s="142">
        <v>0.102749615304917</v>
      </c>
      <c r="AK11" s="142">
        <v>-2.0060182242376925</v>
      </c>
      <c r="AL11" s="142">
        <v>0.14330016335543452</v>
      </c>
      <c r="AM11" s="142">
        <v>-9.0452407372004107E-2</v>
      </c>
      <c r="AN11" s="142">
        <v>7.6585021184009006E-2</v>
      </c>
      <c r="AO11" s="142">
        <v>-4.379847594012376E-2</v>
      </c>
      <c r="AP11" s="142">
        <v>9.4582995201757003E-2</v>
      </c>
      <c r="AQ11" s="142">
        <v>-5.1527633295445074E-2</v>
      </c>
      <c r="AR11" s="142">
        <v>0.10614894560588201</v>
      </c>
      <c r="AS11" s="142">
        <v>0.36796596098058298</v>
      </c>
      <c r="AT11" s="142">
        <v>0.161682011850556</v>
      </c>
    </row>
    <row r="12" spans="1:46" x14ac:dyDescent="0.2">
      <c r="A12" s="6" t="s">
        <v>117</v>
      </c>
      <c r="B12" s="6" t="s">
        <v>98</v>
      </c>
      <c r="C12" s="300">
        <v>43805</v>
      </c>
      <c r="D12" s="300">
        <v>43830</v>
      </c>
      <c r="E12" s="141">
        <v>0.63882588925577943</v>
      </c>
      <c r="F12" s="141">
        <v>9.7369789595574657E-2</v>
      </c>
      <c r="G12" s="141">
        <v>0.12163711514599</v>
      </c>
      <c r="H12" s="141">
        <v>4.1901057040101379E-2</v>
      </c>
      <c r="I12" s="141">
        <v>-0.10953369618564</v>
      </c>
      <c r="J12" s="142">
        <v>0.1096503300554699</v>
      </c>
      <c r="K12" s="141">
        <v>0.12900314059849372</v>
      </c>
      <c r="L12" s="142">
        <v>0.116348481320051</v>
      </c>
      <c r="M12" s="141">
        <v>9.8549668948955116E-2</v>
      </c>
      <c r="N12" s="142">
        <v>0.12362162123156401</v>
      </c>
      <c r="O12" s="141">
        <v>0.36751247072744803</v>
      </c>
      <c r="P12" s="142">
        <v>0.164565723423585</v>
      </c>
      <c r="Q12" s="141">
        <v>9.6802598570853313E-2</v>
      </c>
      <c r="R12" s="141">
        <v>2.9352566876942945E-2</v>
      </c>
      <c r="S12" s="141">
        <v>-0.15904504986559503</v>
      </c>
      <c r="T12" s="141">
        <v>2.8972434097769523E-2</v>
      </c>
      <c r="U12" s="141">
        <v>5.4893789548879468E-2</v>
      </c>
      <c r="V12" s="141">
        <v>2.5611336819048303E-2</v>
      </c>
      <c r="W12" s="141">
        <v>0.22037781498665804</v>
      </c>
      <c r="X12" s="141">
        <v>8.9283074269129958E-2</v>
      </c>
      <c r="Y12" s="143">
        <v>-3.1999999999999806E-3</v>
      </c>
      <c r="Z12" s="144">
        <v>-583.01146201650329</v>
      </c>
      <c r="AA12" s="145">
        <v>0.33920666880959988</v>
      </c>
      <c r="AB12" s="50">
        <v>0.03</v>
      </c>
      <c r="AC12" s="142">
        <v>-0.65460929082844199</v>
      </c>
      <c r="AD12" s="146">
        <v>8.0849186203179685E-2</v>
      </c>
      <c r="AE12" s="142">
        <v>-0.72508331381695168</v>
      </c>
      <c r="AF12" s="146">
        <v>8.7933343199462291E-2</v>
      </c>
      <c r="AG12" s="142">
        <v>-1.3758048704455645</v>
      </c>
      <c r="AH12" s="146">
        <v>9.3828789311763555E-2</v>
      </c>
      <c r="AI12" s="142">
        <v>-1.5543492070527805</v>
      </c>
      <c r="AJ12" s="146">
        <v>6.0519508084272075E-2</v>
      </c>
      <c r="AK12" s="142">
        <v>-2.6095281124916387</v>
      </c>
      <c r="AL12" s="146">
        <v>0.12268166719547902</v>
      </c>
      <c r="AM12" s="147">
        <v>-0.26291329065114133</v>
      </c>
      <c r="AN12" s="146">
        <v>7.4691800964645866E-2</v>
      </c>
      <c r="AO12" s="147">
        <v>5.5821727806365184E-2</v>
      </c>
      <c r="AP12" s="146">
        <v>6.976827945228016E-2</v>
      </c>
      <c r="AQ12" s="147">
        <v>-0.20693426674187365</v>
      </c>
      <c r="AR12" s="146">
        <v>8.9006963925590765E-2</v>
      </c>
      <c r="AS12" s="147">
        <v>-0.28888474636183714</v>
      </c>
      <c r="AT12" s="146">
        <v>9.005112758719519E-2</v>
      </c>
    </row>
    <row r="13" spans="1:46" x14ac:dyDescent="0.2">
      <c r="A13" s="6" t="s">
        <v>118</v>
      </c>
      <c r="B13" s="6" t="s">
        <v>99</v>
      </c>
      <c r="C13" s="300">
        <v>43805</v>
      </c>
      <c r="D13" s="300">
        <v>43830</v>
      </c>
      <c r="E13" s="141">
        <v>0.27084548739433423</v>
      </c>
      <c r="F13" s="141">
        <v>4.5771122344957553E-2</v>
      </c>
      <c r="G13" s="141">
        <v>0.99577292268126005</v>
      </c>
      <c r="H13" s="152">
        <v>8.0849186203179685E-2</v>
      </c>
      <c r="I13" s="141">
        <v>-0.35185420853072202</v>
      </c>
      <c r="J13" s="146">
        <v>8.7933343199462291E-2</v>
      </c>
      <c r="K13" s="141">
        <v>-3.8056659501517487E-4</v>
      </c>
      <c r="L13" s="146">
        <v>9.3828789311763555E-2</v>
      </c>
      <c r="M13" s="141">
        <v>-1.0951433819126333</v>
      </c>
      <c r="N13" s="146">
        <v>6.0519508084272075E-2</v>
      </c>
      <c r="O13" s="141">
        <v>-2.0543258315344204</v>
      </c>
      <c r="P13" s="146">
        <v>0.12268166719547902</v>
      </c>
      <c r="Q13" s="151">
        <v>1.2717490549232435</v>
      </c>
      <c r="R13" s="152">
        <v>7.4691800964645866E-2</v>
      </c>
      <c r="S13" s="151">
        <v>0.19834582654218491</v>
      </c>
      <c r="T13" s="152">
        <v>6.976827945228016E-2</v>
      </c>
      <c r="U13" s="151">
        <v>0.82316725660328505</v>
      </c>
      <c r="V13" s="152">
        <v>8.9006963925590765E-2</v>
      </c>
      <c r="W13" s="151">
        <v>-0.41927676233885869</v>
      </c>
      <c r="X13" s="152">
        <v>9.005112758719519E-2</v>
      </c>
      <c r="Y13" s="143">
        <v>-2.0000000000000018E-2</v>
      </c>
      <c r="Z13" s="144">
        <v>-94.151271496045354</v>
      </c>
      <c r="AA13" s="145">
        <v>0.33035533858261557</v>
      </c>
      <c r="AB13" s="50">
        <v>0.03</v>
      </c>
      <c r="AC13" s="142">
        <v>-0.8047947626869334</v>
      </c>
      <c r="AD13" s="146">
        <v>8.0849186203179685E-2</v>
      </c>
      <c r="AE13" s="142">
        <v>-1.1231721772164249</v>
      </c>
      <c r="AF13" s="146">
        <v>8.7933343199462291E-2</v>
      </c>
      <c r="AG13" s="142">
        <v>-1.9182024453630118</v>
      </c>
      <c r="AH13" s="146">
        <v>9.3828789311763555E-2</v>
      </c>
      <c r="AI13" s="142">
        <v>-2.1156764847720524</v>
      </c>
      <c r="AJ13" s="146">
        <v>6.0519508084272075E-2</v>
      </c>
      <c r="AK13" s="142">
        <v>-2.9488710825325257</v>
      </c>
      <c r="AL13" s="146">
        <v>0.12268166719547902</v>
      </c>
      <c r="AM13" s="142">
        <v>-0.27164428852437617</v>
      </c>
      <c r="AN13" s="146">
        <v>7.4691800964645866E-2</v>
      </c>
      <c r="AO13" s="142">
        <v>-6.0256311266945861E-2</v>
      </c>
      <c r="AP13" s="146">
        <v>6.976827945228016E-2</v>
      </c>
      <c r="AQ13" s="142">
        <v>-0.32721372881442834</v>
      </c>
      <c r="AR13" s="146">
        <v>8.9006963925590765E-2</v>
      </c>
      <c r="AS13" s="142">
        <v>0.20983390923214884</v>
      </c>
      <c r="AT13" s="146">
        <v>9.005112758719519E-2</v>
      </c>
    </row>
    <row r="14" spans="1:46" x14ac:dyDescent="0.2">
      <c r="A14" s="6" t="s">
        <v>147</v>
      </c>
      <c r="B14" s="6" t="s">
        <v>100</v>
      </c>
      <c r="C14" s="300">
        <v>43805</v>
      </c>
      <c r="D14" s="300">
        <v>43830</v>
      </c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>
        <v>7.0000000000000007E-2</v>
      </c>
      <c r="AB14" s="50">
        <v>0.01</v>
      </c>
      <c r="AC14" s="150">
        <v>-0.50708740376106731</v>
      </c>
      <c r="AD14" s="150">
        <v>8.0849186203179685E-2</v>
      </c>
      <c r="AE14" s="150">
        <v>-0.58520251874174134</v>
      </c>
      <c r="AF14" s="150">
        <v>8.7933343199462291E-2</v>
      </c>
      <c r="AG14" s="150">
        <v>-1.1769949290122552</v>
      </c>
      <c r="AH14" s="150">
        <v>9.3828789311763555E-2</v>
      </c>
      <c r="AI14" s="150">
        <v>-1.4242912914287018</v>
      </c>
      <c r="AJ14" s="150">
        <v>6.0519508084272075E-2</v>
      </c>
      <c r="AK14" s="150">
        <v>-2.2636503207442473</v>
      </c>
      <c r="AL14" s="150">
        <v>0.12268166719547902</v>
      </c>
      <c r="AM14" s="150">
        <v>-0.14816599832103444</v>
      </c>
      <c r="AN14" s="150">
        <v>7.4691800964645866E-2</v>
      </c>
      <c r="AO14" s="150">
        <v>0.13036142607203838</v>
      </c>
      <c r="AP14" s="150">
        <v>6.976827945228016E-2</v>
      </c>
      <c r="AQ14" s="150">
        <v>-0.10592787785787139</v>
      </c>
      <c r="AR14" s="150">
        <v>8.9006963925590765E-2</v>
      </c>
      <c r="AS14" s="150">
        <v>-0.13718342264119521</v>
      </c>
      <c r="AT14">
        <v>9.005112758719519E-2</v>
      </c>
    </row>
    <row r="15" spans="1:46" x14ac:dyDescent="0.2">
      <c r="A15" s="6" t="s">
        <v>148</v>
      </c>
      <c r="B15" s="6" t="s">
        <v>101</v>
      </c>
      <c r="C15" s="300">
        <v>43805</v>
      </c>
      <c r="D15" s="300">
        <v>43830</v>
      </c>
      <c r="E15" s="141">
        <v>0.47207206339876867</v>
      </c>
      <c r="F15" s="141">
        <v>5.1343199722964146E-2</v>
      </c>
      <c r="G15" s="141">
        <v>0.32016055146405997</v>
      </c>
      <c r="H15" s="141">
        <v>0.105326810995993</v>
      </c>
      <c r="I15" s="141">
        <v>-9.9967057868867004E-2</v>
      </c>
      <c r="J15" s="142">
        <v>7.3044111967634995E-2</v>
      </c>
      <c r="K15" s="141">
        <v>-0.1503238050873934</v>
      </c>
      <c r="L15" s="142">
        <v>0.11432548209899968</v>
      </c>
      <c r="M15" s="141">
        <v>-0.8266218389548774</v>
      </c>
      <c r="N15" s="142">
        <v>0.1347459280827521</v>
      </c>
      <c r="O15" s="141">
        <v>-1.7803580350313399</v>
      </c>
      <c r="P15" s="142">
        <v>0.21680901614771361</v>
      </c>
      <c r="Q15" s="141">
        <v>0.52846925488068908</v>
      </c>
      <c r="R15" s="141">
        <v>7.0043981553050999E-2</v>
      </c>
      <c r="S15" s="141">
        <v>0.31532775402206337</v>
      </c>
      <c r="T15" s="141">
        <v>0.12155179019093938</v>
      </c>
      <c r="U15" s="141">
        <v>0.4712958178066744</v>
      </c>
      <c r="V15" s="141">
        <v>8.0259843474862994E-2</v>
      </c>
      <c r="W15" s="141">
        <v>-0.54621162947170787</v>
      </c>
      <c r="X15" s="141">
        <v>0.20958808944745741</v>
      </c>
      <c r="Y15" s="143">
        <v>8.1999999999999851E-3</v>
      </c>
      <c r="Z15" s="144">
        <v>346.07215339810631</v>
      </c>
      <c r="AA15" s="145">
        <v>0.48927442376973562</v>
      </c>
      <c r="AB15" s="50">
        <v>0.05</v>
      </c>
      <c r="AC15" s="142">
        <v>-0.47951081885644808</v>
      </c>
      <c r="AD15" s="142">
        <v>1.2481634125138082E-2</v>
      </c>
      <c r="AE15" s="142">
        <v>-0.92797193185100024</v>
      </c>
      <c r="AF15" s="142">
        <v>9.7866166967210733E-2</v>
      </c>
      <c r="AG15" s="142">
        <v>-1.2957118188466916</v>
      </c>
      <c r="AH15" s="142">
        <v>3.2800075720109255E-2</v>
      </c>
      <c r="AI15" s="142">
        <v>-1.5939294125774097</v>
      </c>
      <c r="AJ15" s="142">
        <v>7.854400846823166E-2</v>
      </c>
      <c r="AK15" s="142">
        <v>-2.1887119898996241</v>
      </c>
      <c r="AL15" s="142">
        <v>6.9462472335854716E-2</v>
      </c>
      <c r="AM15" s="142">
        <v>-7.7840606886940833E-2</v>
      </c>
      <c r="AN15" s="142">
        <v>4.4597884931148059E-2</v>
      </c>
      <c r="AO15" s="142">
        <v>-0.12718179497210969</v>
      </c>
      <c r="AP15" s="142">
        <v>6.9044329976659879E-2</v>
      </c>
      <c r="AQ15" s="142">
        <v>-9.7076900588479509E-2</v>
      </c>
      <c r="AR15" s="142">
        <v>6.8745721321201783E-2</v>
      </c>
      <c r="AS15" s="142">
        <v>0.19102462307844892</v>
      </c>
      <c r="AT15" s="142">
        <v>9.2057292914942718E-2</v>
      </c>
    </row>
    <row r="16" spans="1:46" x14ac:dyDescent="0.2">
      <c r="A16" s="6" t="s">
        <v>113</v>
      </c>
      <c r="B16" s="6" t="s">
        <v>102</v>
      </c>
      <c r="C16" s="300">
        <v>43805</v>
      </c>
      <c r="D16" s="300">
        <v>43830</v>
      </c>
      <c r="E16" s="141">
        <v>0.60037189155846682</v>
      </c>
      <c r="F16" s="141">
        <v>4.2897250869171261E-2</v>
      </c>
      <c r="G16" s="141">
        <v>0.59407231630530999</v>
      </c>
      <c r="H16" s="141">
        <v>6.3327893620039946E-2</v>
      </c>
      <c r="I16" s="141">
        <v>6.4776200792797001E-2</v>
      </c>
      <c r="J16" s="142">
        <v>6.0688672421422035E-2</v>
      </c>
      <c r="K16" s="141">
        <v>0.31660887539919358</v>
      </c>
      <c r="L16" s="142">
        <v>8.070309175761059E-2</v>
      </c>
      <c r="M16" s="141">
        <v>-0.26600211622451742</v>
      </c>
      <c r="N16" s="142">
        <v>5.429822771265283E-2</v>
      </c>
      <c r="O16" s="141">
        <v>-0.69298940275874799</v>
      </c>
      <c r="P16" s="142">
        <v>0.214478694074623</v>
      </c>
      <c r="Q16" s="141">
        <v>0.66110484959388838</v>
      </c>
      <c r="R16" s="141">
        <v>0.11675490064097127</v>
      </c>
      <c r="S16" s="141">
        <v>0.19841566398399454</v>
      </c>
      <c r="T16" s="141">
        <v>0.13656404771948155</v>
      </c>
      <c r="U16" s="141">
        <v>0.51664246680003068</v>
      </c>
      <c r="V16" s="141">
        <v>0.12795859676775101</v>
      </c>
      <c r="W16" s="141">
        <v>-0.29584824323554343</v>
      </c>
      <c r="X16" s="141">
        <v>0.16737691113241701</v>
      </c>
      <c r="Y16" s="143">
        <v>1.1999999999999789E-3</v>
      </c>
      <c r="Z16" s="144">
        <v>4179.4402743417168</v>
      </c>
      <c r="AA16" s="145">
        <v>0.87988216301929323</v>
      </c>
      <c r="AB16" s="50">
        <v>0.06</v>
      </c>
      <c r="AC16" s="142">
        <v>-0.51161501252078478</v>
      </c>
      <c r="AD16" s="142">
        <v>6.3170580301389306E-2</v>
      </c>
      <c r="AE16" s="142">
        <v>-0.77871596396117848</v>
      </c>
      <c r="AF16" s="142">
        <v>6.8919540987200101E-2</v>
      </c>
      <c r="AG16" s="142">
        <v>-1.4782951808107694</v>
      </c>
      <c r="AH16" s="142">
        <v>5.0996719464624397E-2</v>
      </c>
      <c r="AI16" s="142">
        <v>-1.7697416537224058</v>
      </c>
      <c r="AJ16" s="142">
        <v>2.7628069579677117E-2</v>
      </c>
      <c r="AK16" s="142">
        <v>-2.7737768061064276</v>
      </c>
      <c r="AL16" s="142">
        <v>0.10146805433032199</v>
      </c>
      <c r="AM16" s="142">
        <v>-6.564011578273854E-2</v>
      </c>
      <c r="AN16" s="142">
        <v>4.0132853835467899E-2</v>
      </c>
      <c r="AO16" s="142">
        <v>0.11040224286895806</v>
      </c>
      <c r="AP16" s="142">
        <v>8.2799883144029904E-2</v>
      </c>
      <c r="AQ16" s="142">
        <v>-0.14744945721152014</v>
      </c>
      <c r="AR16" s="142">
        <v>7.1773027788541596E-2</v>
      </c>
      <c r="AS16" s="142">
        <v>-0.13155251709887583</v>
      </c>
      <c r="AT16" s="142">
        <v>3.9780653552135399E-2</v>
      </c>
    </row>
    <row r="17" spans="1:46" x14ac:dyDescent="0.2">
      <c r="A17" s="6" t="s">
        <v>170</v>
      </c>
      <c r="B17" s="6" t="s">
        <v>103</v>
      </c>
      <c r="C17" s="300">
        <v>43805</v>
      </c>
      <c r="D17" s="300">
        <v>43830</v>
      </c>
      <c r="E17" s="141">
        <v>1.3720062314325081</v>
      </c>
      <c r="F17" s="141">
        <v>6.1672582659748398E-2</v>
      </c>
      <c r="G17" s="141">
        <v>0.40813014198071151</v>
      </c>
      <c r="H17" s="141">
        <v>8.7454292595072189E-2</v>
      </c>
      <c r="I17" s="141">
        <v>-0.30907881076192023</v>
      </c>
      <c r="J17" s="142">
        <v>8.0130518963270045E-2</v>
      </c>
      <c r="K17" s="141">
        <v>-0.48747241556856835</v>
      </c>
      <c r="L17" s="142">
        <v>0.10944052704221602</v>
      </c>
      <c r="M17" s="141">
        <v>-1.33989093002941</v>
      </c>
      <c r="N17" s="142">
        <v>0.10184187487282337</v>
      </c>
      <c r="O17" s="141">
        <v>-2.5537298759658702</v>
      </c>
      <c r="P17" s="142">
        <v>0.11783523654299886</v>
      </c>
      <c r="Q17" s="141">
        <v>0.74578265634812291</v>
      </c>
      <c r="R17" s="141">
        <v>5.5102541986302829E-2</v>
      </c>
      <c r="S17" s="141">
        <v>0.3640823924848553</v>
      </c>
      <c r="T17" s="141">
        <v>0.19120416124697287</v>
      </c>
      <c r="U17" s="141">
        <v>0.52012556381354802</v>
      </c>
      <c r="V17" s="141">
        <v>8.134560606642352E-2</v>
      </c>
      <c r="W17" s="141">
        <v>-0.55327271743196116</v>
      </c>
      <c r="X17" s="141">
        <v>5.3027487444118622E-2</v>
      </c>
      <c r="Y17" s="148">
        <v>5.4499999999999937E-2</v>
      </c>
      <c r="Z17" s="149">
        <v>155.04444904402411</v>
      </c>
      <c r="AA17" s="145">
        <v>1.482442539105141</v>
      </c>
      <c r="AB17" s="50">
        <v>0.04</v>
      </c>
      <c r="AC17" s="142">
        <v>-0.5771797890079029</v>
      </c>
      <c r="AD17" s="142">
        <v>0.11831468904404099</v>
      </c>
      <c r="AE17" s="142">
        <v>-0.90349842552432658</v>
      </c>
      <c r="AF17" s="142">
        <v>6.9498271423570304E-2</v>
      </c>
      <c r="AG17" s="142">
        <v>-1.5159059855309782</v>
      </c>
      <c r="AH17" s="142">
        <v>5.9686666258173017E-2</v>
      </c>
      <c r="AI17" s="142">
        <v>-1.9440140565775934</v>
      </c>
      <c r="AJ17" s="142">
        <v>0.114693717636808</v>
      </c>
      <c r="AK17" s="142">
        <v>-3.0084264172072865</v>
      </c>
      <c r="AL17" s="142">
        <v>0.13853867436593101</v>
      </c>
      <c r="AM17" s="142">
        <v>-8.7288246750349352E-2</v>
      </c>
      <c r="AN17" s="142">
        <v>9.2219617761614997E-2</v>
      </c>
      <c r="AO17" s="142">
        <v>7.3174236500256229E-2</v>
      </c>
      <c r="AP17" s="142">
        <v>8.9806995168800002E-2</v>
      </c>
      <c r="AQ17" s="142">
        <v>-5.4007414984627911E-2</v>
      </c>
      <c r="AR17" s="142">
        <v>6.0189487933765058E-2</v>
      </c>
      <c r="AS17" s="142">
        <v>-0.10601343073693936</v>
      </c>
      <c r="AT17" s="142">
        <v>8.0164754061763002E-2</v>
      </c>
    </row>
    <row r="18" spans="1:46" x14ac:dyDescent="0.2">
      <c r="A18" s="75" t="s">
        <v>176</v>
      </c>
      <c r="B18" s="6" t="s">
        <v>104</v>
      </c>
      <c r="C18" s="300">
        <v>43805</v>
      </c>
      <c r="D18" s="300">
        <v>43830</v>
      </c>
      <c r="E18" s="141">
        <v>1.3006283527367479</v>
      </c>
      <c r="F18" s="141">
        <v>0.18690320813837333</v>
      </c>
      <c r="G18" s="141">
        <v>0.88675010529049025</v>
      </c>
      <c r="H18" s="141">
        <v>6.7756305280619503E-2</v>
      </c>
      <c r="I18" s="141">
        <v>0.27093163636204842</v>
      </c>
      <c r="J18" s="142">
        <v>9.4982269058289839E-2</v>
      </c>
      <c r="K18" s="141">
        <v>0.7112302456655506</v>
      </c>
      <c r="L18" s="142">
        <v>0.11905344857473425</v>
      </c>
      <c r="M18" s="141">
        <v>0.14892168235691727</v>
      </c>
      <c r="N18" s="142">
        <v>8.4008604311122753E-2</v>
      </c>
      <c r="O18" s="141">
        <v>-0.24784954680108001</v>
      </c>
      <c r="P18" s="142">
        <v>0.174611678396004</v>
      </c>
      <c r="Q18" s="141">
        <v>0.8492218413365471</v>
      </c>
      <c r="R18" s="141">
        <v>4.9207661764047526E-2</v>
      </c>
      <c r="S18" s="141">
        <v>0.19611338314593318</v>
      </c>
      <c r="T18" s="141">
        <v>5.3152004188385837E-2</v>
      </c>
      <c r="U18" s="141">
        <v>0.59924114053314881</v>
      </c>
      <c r="V18" s="141">
        <v>7.9937565128029783E-2</v>
      </c>
      <c r="W18" s="141">
        <v>-0.47018961855995756</v>
      </c>
      <c r="X18" s="141">
        <v>0.13767345974193301</v>
      </c>
      <c r="Y18" s="148">
        <v>0.25649999999999995</v>
      </c>
      <c r="Z18" s="149">
        <v>149.66445680178572</v>
      </c>
      <c r="AA18" s="145">
        <v>6.9798060308469152</v>
      </c>
      <c r="AB18" s="50">
        <v>0.04</v>
      </c>
      <c r="AC18" s="142">
        <v>-0.48092227912470609</v>
      </c>
      <c r="AD18" s="142">
        <v>6.1710417871596999E-2</v>
      </c>
      <c r="AE18" s="142">
        <v>-0.82554930914017799</v>
      </c>
      <c r="AF18" s="142">
        <v>0.11670123977521836</v>
      </c>
      <c r="AG18" s="142">
        <v>-1.3842236946436801</v>
      </c>
      <c r="AH18" s="142">
        <v>8.5010905597164996E-2</v>
      </c>
      <c r="AI18" s="142">
        <v>-1.7179788581029953</v>
      </c>
      <c r="AJ18" s="142">
        <v>7.8902470374778003E-2</v>
      </c>
      <c r="AK18" s="142">
        <v>-2.6103454618629702</v>
      </c>
      <c r="AL18" s="142">
        <v>0.16283055326660301</v>
      </c>
      <c r="AM18" s="142">
        <v>-4.7991606882751281E-2</v>
      </c>
      <c r="AN18" s="142">
        <v>7.3279557655375999E-2</v>
      </c>
      <c r="AO18" s="142">
        <v>3.75632691707668E-2</v>
      </c>
      <c r="AP18" s="142">
        <v>9.0389680467284003E-2</v>
      </c>
      <c r="AQ18" s="142">
        <v>-9.2303593350227642E-2</v>
      </c>
      <c r="AR18" s="142">
        <v>6.3807431292105171E-2</v>
      </c>
      <c r="AS18" s="142">
        <v>-4.5403026715197914E-2</v>
      </c>
      <c r="AT18" s="142">
        <v>0.12470420950205</v>
      </c>
    </row>
    <row r="19" spans="1:46" x14ac:dyDescent="0.2">
      <c r="A19" s="6" t="s">
        <v>119</v>
      </c>
      <c r="B19" s="6" t="s">
        <v>105</v>
      </c>
      <c r="C19" s="300">
        <v>43805</v>
      </c>
      <c r="D19" s="300">
        <v>43830</v>
      </c>
      <c r="E19" s="141">
        <v>0.96347370408160959</v>
      </c>
      <c r="F19" s="141">
        <v>0.11693753918279916</v>
      </c>
      <c r="G19" s="141">
        <v>-2.0994709320670001E-2</v>
      </c>
      <c r="H19" s="141">
        <v>9.1710417871597005E-2</v>
      </c>
      <c r="I19" s="141">
        <v>-0.83171327299662001</v>
      </c>
      <c r="J19" s="142">
        <v>0.106701239775218</v>
      </c>
      <c r="K19" s="141">
        <v>-1.0918522098685157</v>
      </c>
      <c r="L19" s="142">
        <v>9.5010905597165005E-2</v>
      </c>
      <c r="M19" s="141">
        <v>-1.7696258753161498</v>
      </c>
      <c r="N19" s="142">
        <v>0.118902470374778</v>
      </c>
      <c r="O19" s="141">
        <v>-2.6792564195549096</v>
      </c>
      <c r="P19" s="142">
        <v>0.26283055326660265</v>
      </c>
      <c r="Q19" s="141">
        <v>0.42495101125899976</v>
      </c>
      <c r="R19" s="141">
        <v>0.12327955765537571</v>
      </c>
      <c r="S19" s="141">
        <v>5.7346766762213619E-2</v>
      </c>
      <c r="T19" s="141">
        <v>0.11038968046728424</v>
      </c>
      <c r="U19" s="141">
        <v>0.23890644836922892</v>
      </c>
      <c r="V19" s="141">
        <v>6.3807431292105171E-2</v>
      </c>
      <c r="W19" s="141">
        <v>-3.7204987707897708E-2</v>
      </c>
      <c r="X19" s="141">
        <v>0.32470420950204981</v>
      </c>
      <c r="Y19" s="148">
        <v>0.72419999999999995</v>
      </c>
      <c r="Z19" s="149">
        <v>36.217733149045031</v>
      </c>
      <c r="AA19" s="145">
        <v>4.7688876993706195</v>
      </c>
      <c r="AB19" s="50">
        <v>0.06</v>
      </c>
      <c r="AC19" s="142">
        <v>-0.38125615842646021</v>
      </c>
      <c r="AD19" s="142">
        <v>7.3622333797062137E-2</v>
      </c>
      <c r="AE19" s="142">
        <v>-0.85802809257785162</v>
      </c>
      <c r="AF19" s="142">
        <v>0.11074626841066049</v>
      </c>
      <c r="AG19" s="142">
        <v>-1.3204189486978035</v>
      </c>
      <c r="AH19" s="142">
        <v>0.13996262002068288</v>
      </c>
      <c r="AI19" s="142">
        <v>-1.7459438273212289</v>
      </c>
      <c r="AJ19" s="142">
        <v>0.11942312757605224</v>
      </c>
      <c r="AK19" s="142">
        <v>-2.7020625100995606</v>
      </c>
      <c r="AL19" s="142">
        <v>0.16019656116621447</v>
      </c>
      <c r="AM19" s="142">
        <v>5.8721686058489486E-2</v>
      </c>
      <c r="AN19" s="142">
        <v>6.8741233453404965E-2</v>
      </c>
      <c r="AO19" s="142">
        <v>1.9134086268333683E-2</v>
      </c>
      <c r="AP19" s="142">
        <v>0.5853199072368831</v>
      </c>
      <c r="AQ19" s="142">
        <v>-7.4691905522394908E-3</v>
      </c>
      <c r="AR19" s="142">
        <v>5.1801202685431633E-2</v>
      </c>
      <c r="AS19" s="142">
        <v>-9.5368375908965852E-2</v>
      </c>
      <c r="AT19" s="142">
        <v>0.13751432979446143</v>
      </c>
    </row>
    <row r="20" spans="1:46" x14ac:dyDescent="0.2">
      <c r="A20" s="6" t="s">
        <v>120</v>
      </c>
      <c r="B20" s="6" t="s">
        <v>106</v>
      </c>
      <c r="C20" s="300">
        <v>43805</v>
      </c>
      <c r="D20" s="300">
        <v>43830</v>
      </c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45">
        <v>9.6081044543166794</v>
      </c>
      <c r="AB20" s="50">
        <v>0.03</v>
      </c>
      <c r="AC20" s="150">
        <v>-0.32147675028511374</v>
      </c>
      <c r="AD20" s="150">
        <v>0.10135937094680111</v>
      </c>
      <c r="AE20" s="150">
        <v>-0.76968523557316204</v>
      </c>
      <c r="AF20" s="150">
        <v>0.11245404045419534</v>
      </c>
      <c r="AG20" s="150">
        <v>-1.0013072752562797</v>
      </c>
      <c r="AH20" s="150">
        <v>7.6906401787875875E-2</v>
      </c>
      <c r="AI20" s="150">
        <v>-1.4565460751450945</v>
      </c>
      <c r="AJ20" s="150">
        <v>6.6496565368472593E-2</v>
      </c>
      <c r="AK20" s="150">
        <v>-2.0114489994652569</v>
      </c>
      <c r="AL20" s="150">
        <v>7.3243264184863918E-2</v>
      </c>
      <c r="AM20" s="150">
        <v>4.5572860651450053E-2</v>
      </c>
      <c r="AN20" s="150">
        <v>8.5484966445612778E-2</v>
      </c>
      <c r="AO20" s="150">
        <v>-3.7916487420266654E-2</v>
      </c>
      <c r="AP20" s="150">
        <v>9.3613508356469005E-2</v>
      </c>
      <c r="AQ20" s="150">
        <v>9.4015373252831269E-2</v>
      </c>
      <c r="AR20" s="150">
        <v>5.3825706637362025E-2</v>
      </c>
      <c r="AS20" s="150">
        <v>0.16317429072636935</v>
      </c>
      <c r="AT20">
        <v>0.19797755167356634</v>
      </c>
    </row>
    <row r="21" spans="1:46" x14ac:dyDescent="0.2">
      <c r="A21" s="6" t="s">
        <v>121</v>
      </c>
      <c r="B21" s="6" t="s">
        <v>107</v>
      </c>
      <c r="C21" s="300">
        <v>43805</v>
      </c>
      <c r="D21" s="300">
        <v>43830</v>
      </c>
      <c r="E21" s="141">
        <v>0.8504897064005621</v>
      </c>
      <c r="F21" s="141">
        <v>0.13217709597522337</v>
      </c>
      <c r="G21" s="141">
        <v>0.64166167136188001</v>
      </c>
      <c r="H21" s="141">
        <v>0.21831468904404058</v>
      </c>
      <c r="I21" s="141">
        <v>-0.65785764909230005</v>
      </c>
      <c r="J21" s="142">
        <v>6.9498271423570304E-2</v>
      </c>
      <c r="K21" s="141">
        <v>-0.48370308774592363</v>
      </c>
      <c r="L21" s="142">
        <v>5.9686666258173017E-2</v>
      </c>
      <c r="M21" s="141">
        <v>-1.6914624858686</v>
      </c>
      <c r="N21" s="142">
        <v>0.15469371763680781</v>
      </c>
      <c r="O21" s="141">
        <v>-3.0165763073586316</v>
      </c>
      <c r="P21" s="142">
        <v>0.20385386743659301</v>
      </c>
      <c r="Q21" s="151">
        <f>G21-0.252*M21</f>
        <v>1.0679102178007671</v>
      </c>
      <c r="R21" s="141">
        <v>0.14221961776161482</v>
      </c>
      <c r="S21" s="151">
        <f>I21-0.5024*M21</f>
        <v>0.19193310380808459</v>
      </c>
      <c r="T21" s="141">
        <v>0.1198069951687995</v>
      </c>
      <c r="U21" s="151">
        <f>K21-0.752*M21</f>
        <v>0.7882767016272636</v>
      </c>
      <c r="V21" s="141">
        <v>6.0189487933765058E-2</v>
      </c>
      <c r="W21" s="151">
        <f>O21-1.493*M21</f>
        <v>-0.4912228159568115</v>
      </c>
      <c r="X21" s="141">
        <v>0.38016475406176276</v>
      </c>
      <c r="Y21" s="143">
        <v>9.199999999999986E-3</v>
      </c>
      <c r="Z21" s="144">
        <v>305.12697922498222</v>
      </c>
      <c r="AA21" s="145">
        <v>0.46786136814497198</v>
      </c>
      <c r="AB21" s="50">
        <v>0.03</v>
      </c>
      <c r="AC21" s="142">
        <v>-0.20911671183784897</v>
      </c>
      <c r="AD21" s="142">
        <v>7.6726618806169766E-2</v>
      </c>
      <c r="AE21" s="142">
        <v>-0.75885979887634969</v>
      </c>
      <c r="AF21" s="142">
        <v>4.5106481726222745E-2</v>
      </c>
      <c r="AG21" s="142">
        <v>-1.2007195686939136</v>
      </c>
      <c r="AH21" s="142">
        <v>6.8395559982529414E-2</v>
      </c>
      <c r="AI21" s="142">
        <v>-1.8808077970849837</v>
      </c>
      <c r="AJ21" s="142">
        <v>6.2013688878388006E-2</v>
      </c>
      <c r="AK21" s="142">
        <v>-3.1409758454362446</v>
      </c>
      <c r="AL21" s="142">
        <v>0.16510780632929684</v>
      </c>
      <c r="AM21" s="142">
        <v>0.26484685302756694</v>
      </c>
      <c r="AN21" s="142">
        <v>6.1540054461367483E-2</v>
      </c>
      <c r="AO21" s="142">
        <v>0.18605803837914603</v>
      </c>
      <c r="AP21" s="142">
        <v>5.4236032089377904E-2</v>
      </c>
      <c r="AQ21" s="142">
        <v>0.21364789471399415</v>
      </c>
      <c r="AR21" s="142">
        <v>8.0903428386412998E-2</v>
      </c>
      <c r="AS21" s="142">
        <v>-0.33292980438836395</v>
      </c>
      <c r="AT21" s="142">
        <v>0.26088354532015873</v>
      </c>
    </row>
    <row r="22" spans="1:46" x14ac:dyDescent="0.2">
      <c r="A22" s="6" t="s">
        <v>122</v>
      </c>
      <c r="B22" s="6" t="s">
        <v>108</v>
      </c>
      <c r="C22" s="300">
        <v>43805</v>
      </c>
      <c r="D22" s="300">
        <v>43830</v>
      </c>
      <c r="E22" s="141">
        <v>1.4812277143383723</v>
      </c>
      <c r="F22" s="141">
        <v>0.17677965307073551</v>
      </c>
      <c r="G22" s="141">
        <v>0.37937424276934806</v>
      </c>
      <c r="H22" s="141">
        <v>0.10135937094680111</v>
      </c>
      <c r="I22" s="141">
        <v>-9.8504405723400003E-3</v>
      </c>
      <c r="J22" s="142">
        <v>0.11245404045419534</v>
      </c>
      <c r="K22" s="141">
        <v>0.16821165135882943</v>
      </c>
      <c r="L22" s="142">
        <v>7.6906401787875875E-2</v>
      </c>
      <c r="M22" s="141">
        <v>-0.20772189727424895</v>
      </c>
      <c r="N22" s="142">
        <v>6.6496565368472593E-2</v>
      </c>
      <c r="O22" s="141">
        <v>-0.47142180537596001</v>
      </c>
      <c r="P22" s="142">
        <v>7.3243264184863918E-2</v>
      </c>
      <c r="Q22" s="153">
        <f>G22-0.252*M22</f>
        <v>0.43172016088245879</v>
      </c>
      <c r="R22" s="141">
        <v>8.5484966445612778E-2</v>
      </c>
      <c r="S22" s="153">
        <f>I22-0.5024*M22</f>
        <v>9.4509040618242668E-2</v>
      </c>
      <c r="T22" s="141">
        <v>9.3613508356469005E-2</v>
      </c>
      <c r="U22" s="153">
        <f>K22-0.752*M22</f>
        <v>0.32441851810906464</v>
      </c>
      <c r="V22" s="141">
        <v>5.3825706637362025E-2</v>
      </c>
      <c r="W22" s="153">
        <f>O22-1.493*M22</f>
        <v>-0.16129301274550634</v>
      </c>
      <c r="X22" s="141">
        <v>0.19797755167356634</v>
      </c>
      <c r="Y22" s="148">
        <v>0.61569999999999969</v>
      </c>
      <c r="Z22" s="149">
        <v>85.930650899714678</v>
      </c>
      <c r="AA22" s="145">
        <v>13.39430424277324</v>
      </c>
      <c r="AB22" s="50">
        <v>0.09</v>
      </c>
      <c r="AC22" s="142">
        <v>-0.23610190516724217</v>
      </c>
      <c r="AD22" s="142">
        <v>6.1870555943626997E-2</v>
      </c>
      <c r="AE22" s="142">
        <v>-0.8801571537149282</v>
      </c>
      <c r="AF22" s="142">
        <v>7.4463024545471004E-2</v>
      </c>
      <c r="AG22" s="142">
        <v>-1.1749167547227433</v>
      </c>
      <c r="AH22" s="142">
        <v>9.7587911375603006E-2</v>
      </c>
      <c r="AI22" s="142">
        <v>-1.762796818202208</v>
      </c>
      <c r="AJ22" s="142">
        <v>0.13970173551959136</v>
      </c>
      <c r="AK22" s="142">
        <v>-2.6096962144276779</v>
      </c>
      <c r="AL22" s="142">
        <v>9.9701765535056538E-2</v>
      </c>
      <c r="AM22" s="142">
        <v>0.20812289301971426</v>
      </c>
      <c r="AN22" s="142">
        <v>9.9880543141833533E-2</v>
      </c>
      <c r="AO22" s="142">
        <v>5.4719677498610286E-3</v>
      </c>
      <c r="AP22" s="142">
        <v>9.5486450002784107E-2</v>
      </c>
      <c r="AQ22" s="142">
        <v>0.15070645256531723</v>
      </c>
      <c r="AR22" s="142">
        <v>0.11703118397482742</v>
      </c>
      <c r="AS22" s="142">
        <v>2.2159435148219053E-2</v>
      </c>
      <c r="AT22" s="142">
        <v>0.18318013479584941</v>
      </c>
    </row>
    <row r="23" spans="1:46" x14ac:dyDescent="0.2">
      <c r="A23" s="6" t="s">
        <v>123</v>
      </c>
      <c r="B23" s="6" t="s">
        <v>109</v>
      </c>
      <c r="C23" s="300">
        <v>43805</v>
      </c>
      <c r="D23" s="300">
        <v>43830</v>
      </c>
      <c r="E23" s="141">
        <v>1.1570050166825796</v>
      </c>
      <c r="F23" s="141">
        <v>0.1305084382089399</v>
      </c>
      <c r="G23" s="141">
        <v>1.2142913203394556E-2</v>
      </c>
      <c r="H23" s="141">
        <v>9.1358296839881878E-2</v>
      </c>
      <c r="I23" s="141">
        <v>-0.117426428546902</v>
      </c>
      <c r="J23" s="142">
        <v>3.1033515169650038E-2</v>
      </c>
      <c r="K23" s="141">
        <v>-0.31950625820297801</v>
      </c>
      <c r="L23" s="142">
        <v>4.8550554791556379E-2</v>
      </c>
      <c r="M23" s="141">
        <v>-0.50286159412682441</v>
      </c>
      <c r="N23" s="142">
        <v>3.0801225068873922E-2</v>
      </c>
      <c r="O23" s="141">
        <v>-0.92166886130862213</v>
      </c>
      <c r="P23" s="142">
        <v>9.9858850021516926E-2</v>
      </c>
      <c r="Q23" s="141">
        <v>0.13886403492335431</v>
      </c>
      <c r="R23" s="141">
        <v>0.12568263071925517</v>
      </c>
      <c r="S23" s="141">
        <v>0.13521123634241455</v>
      </c>
      <c r="T23" s="141">
        <v>1.5724049749521022E-2</v>
      </c>
      <c r="U23" s="141">
        <v>5.8645660580393943E-2</v>
      </c>
      <c r="V23" s="141">
        <v>0.1140649079902107</v>
      </c>
      <c r="W23" s="141">
        <v>-0.17089650127727329</v>
      </c>
      <c r="X23" s="141">
        <v>6.1696259751343747E-2</v>
      </c>
      <c r="Y23" s="148">
        <v>1.4434999999999998</v>
      </c>
      <c r="Z23" s="149">
        <v>44.699218970789715</v>
      </c>
      <c r="AA23" s="145">
        <v>11.124710790402577</v>
      </c>
      <c r="AB23" s="50">
        <v>0.04</v>
      </c>
      <c r="AC23" s="142">
        <v>-0.42681160892688536</v>
      </c>
      <c r="AD23" s="142">
        <v>4.6190324242607113E-2</v>
      </c>
      <c r="AE23" s="142">
        <v>-0.91779096084415279</v>
      </c>
      <c r="AF23" s="142">
        <v>0.10290962231229722</v>
      </c>
      <c r="AG23" s="142">
        <v>-1.3861958778730992</v>
      </c>
      <c r="AH23" s="142">
        <v>8.7061379004227959E-2</v>
      </c>
      <c r="AI23" s="142">
        <v>-1.9868890478331949</v>
      </c>
      <c r="AJ23" s="142">
        <v>9.0043254121461691E-2</v>
      </c>
      <c r="AK23" s="142">
        <v>-3.0778674441231404</v>
      </c>
      <c r="AL23" s="142">
        <v>0.23025703058644229</v>
      </c>
      <c r="AM23" s="142">
        <v>7.3884431127079708E-2</v>
      </c>
      <c r="AN23" s="142">
        <v>7.3584568807370798E-2</v>
      </c>
      <c r="AO23" s="142">
        <v>8.0422096787244213E-2</v>
      </c>
      <c r="AP23" s="142">
        <v>4.9537901265325354E-2</v>
      </c>
      <c r="AQ23" s="142">
        <v>0.10794468609746333</v>
      </c>
      <c r="AR23" s="142">
        <v>4.1785179162837402E-2</v>
      </c>
      <c r="AS23" s="142">
        <v>-0.11144209570818031</v>
      </c>
      <c r="AT23" s="142">
        <v>0.1410368389422739</v>
      </c>
    </row>
    <row r="24" spans="1:46" x14ac:dyDescent="0.2">
      <c r="A24" s="75" t="s">
        <v>178</v>
      </c>
      <c r="B24" s="6" t="s">
        <v>110</v>
      </c>
      <c r="C24" s="300">
        <v>43805</v>
      </c>
      <c r="D24" s="300">
        <v>43830</v>
      </c>
      <c r="E24" s="141">
        <v>0.91533903901442892</v>
      </c>
      <c r="F24" s="141">
        <v>0.18388572165970032</v>
      </c>
      <c r="G24" s="141">
        <v>0.31276526552170836</v>
      </c>
      <c r="H24" s="141">
        <v>7.6726618806169766E-2</v>
      </c>
      <c r="I24" s="141">
        <v>-0.41642463980327399</v>
      </c>
      <c r="J24" s="142">
        <v>4.5106481726222745E-2</v>
      </c>
      <c r="K24" s="141">
        <v>-0.2732273708372368</v>
      </c>
      <c r="L24" s="142">
        <v>6.8395559982529414E-2</v>
      </c>
      <c r="M24" s="141">
        <v>-0.94490555408710541</v>
      </c>
      <c r="N24" s="142">
        <v>6.2013688878388006E-2</v>
      </c>
      <c r="O24" s="141">
        <v>-1.5033239347149729</v>
      </c>
      <c r="P24" s="142">
        <v>0.16510780632929684</v>
      </c>
      <c r="Q24" s="141">
        <v>0.55088146515165892</v>
      </c>
      <c r="R24" s="141">
        <v>6.1540054461367483E-2</v>
      </c>
      <c r="S24" s="141">
        <v>5.8295910570087706E-2</v>
      </c>
      <c r="T24" s="141">
        <v>5.4236032089377904E-2</v>
      </c>
      <c r="U24" s="141">
        <v>0.43734160583626647</v>
      </c>
      <c r="V24" s="141">
        <v>0.12890342838641272</v>
      </c>
      <c r="W24" s="141">
        <v>-9.2579942462924558E-2</v>
      </c>
      <c r="X24" s="141">
        <v>0.160883545320159</v>
      </c>
      <c r="Y24" s="148">
        <v>0.48130000000000006</v>
      </c>
      <c r="Z24" s="149">
        <v>93.656110653532494</v>
      </c>
      <c r="AA24" s="145">
        <v>7.9081905364114373</v>
      </c>
      <c r="AB24" s="50">
        <v>0.05</v>
      </c>
      <c r="AC24" s="142">
        <v>-0.6438228588542223</v>
      </c>
      <c r="AD24" s="142">
        <v>5.332473817398764E-3</v>
      </c>
      <c r="AE24" s="142">
        <v>-0.87258770009541631</v>
      </c>
      <c r="AF24" s="142">
        <v>4.2936324130327108E-2</v>
      </c>
      <c r="AG24" s="142">
        <v>-1.4347853146476992</v>
      </c>
      <c r="AH24" s="142">
        <v>4.7222875979802126E-2</v>
      </c>
      <c r="AI24" s="142">
        <v>-1.6812027804371321</v>
      </c>
      <c r="AJ24" s="142">
        <v>6.0153531604478998E-2</v>
      </c>
      <c r="AK24" s="142">
        <v>-2.3957592014595446</v>
      </c>
      <c r="AL24" s="142">
        <v>0.11686884977679668</v>
      </c>
      <c r="AM24" s="142">
        <v>-0.22015975818406502</v>
      </c>
      <c r="AN24" s="142">
        <v>3.5026216146929898E-2</v>
      </c>
      <c r="AO24" s="142">
        <v>-2.7951423203801173E-2</v>
      </c>
      <c r="AP24" s="142">
        <v>3.7524810147763099E-2</v>
      </c>
      <c r="AQ24" s="142">
        <v>-0.17052082375897593</v>
      </c>
      <c r="AR24" s="142">
        <v>7.3212579786765999E-2</v>
      </c>
      <c r="AS24" s="142">
        <v>0.11427654973309398</v>
      </c>
      <c r="AT24" s="142">
        <v>0.12224037290869</v>
      </c>
    </row>
    <row r="25" spans="1:46" x14ac:dyDescent="0.2">
      <c r="A25" s="75" t="s">
        <v>179</v>
      </c>
      <c r="B25" s="6" t="s">
        <v>111</v>
      </c>
      <c r="C25" s="300">
        <v>43805</v>
      </c>
      <c r="D25" s="300">
        <v>43830</v>
      </c>
      <c r="E25" s="141">
        <v>1.286630183739053</v>
      </c>
      <c r="F25" s="141">
        <v>0.14062634199711413</v>
      </c>
      <c r="G25" s="141">
        <v>0.41137138306379661</v>
      </c>
      <c r="H25" s="141">
        <v>0.1618705559436274</v>
      </c>
      <c r="I25" s="141">
        <v>-0.59582006970826396</v>
      </c>
      <c r="J25" s="142">
        <v>0.13746302454547055</v>
      </c>
      <c r="K25" s="141">
        <v>-0.44145271432527444</v>
      </c>
      <c r="L25" s="142">
        <v>0.19758791137560272</v>
      </c>
      <c r="M25" s="141">
        <v>-1.2629446775650477</v>
      </c>
      <c r="N25" s="142">
        <v>0.13970173551959136</v>
      </c>
      <c r="O25" s="141">
        <v>-1.9421654227032015</v>
      </c>
      <c r="P25" s="142">
        <v>9.9701765535056538E-2</v>
      </c>
      <c r="Q25" s="141">
        <v>0.72963344181018863</v>
      </c>
      <c r="R25" s="141">
        <v>9.9880543141833533E-2</v>
      </c>
      <c r="S25" s="141">
        <v>3.8683336300415982E-2</v>
      </c>
      <c r="T25" s="141">
        <v>9.5486450002784107E-2</v>
      </c>
      <c r="U25" s="141">
        <v>0.50828168320364142</v>
      </c>
      <c r="V25" s="141">
        <v>0.11703118397482742</v>
      </c>
      <c r="W25" s="141">
        <v>-5.6589019098585158E-2</v>
      </c>
      <c r="X25" s="141">
        <v>0.18318013479584941</v>
      </c>
      <c r="Y25" s="148">
        <v>0.84949999999999992</v>
      </c>
      <c r="Z25" s="149">
        <v>37.930073669187742</v>
      </c>
      <c r="AA25" s="145">
        <v>5.6037561012130404</v>
      </c>
      <c r="AB25" s="50">
        <v>7.0000000000000007E-2</v>
      </c>
      <c r="AC25" s="142">
        <v>-0.75389937431563236</v>
      </c>
      <c r="AD25" s="142">
        <v>8.1286151409277918E-2</v>
      </c>
      <c r="AE25" s="142">
        <v>-0.88089476847246884</v>
      </c>
      <c r="AF25" s="142">
        <v>0.12125553217933996</v>
      </c>
      <c r="AG25" s="142">
        <v>-1.6321925685068575</v>
      </c>
      <c r="AH25" s="142">
        <v>5.3879968478380835E-2</v>
      </c>
      <c r="AI25" s="142">
        <v>-1.5815861420348512</v>
      </c>
      <c r="AJ25" s="142">
        <v>9.6097781002429994E-2</v>
      </c>
      <c r="AK25" s="142">
        <v>-2.2553983984053199</v>
      </c>
      <c r="AL25" s="142">
        <v>4.7239902894306733E-2</v>
      </c>
      <c r="AM25" s="142">
        <v>-0.35533966652284987</v>
      </c>
      <c r="AN25" s="142">
        <v>8.2774648259832995E-2</v>
      </c>
      <c r="AO25" s="142">
        <v>-8.6305890714159728E-2</v>
      </c>
      <c r="AP25" s="142">
        <v>4.7592205765440591E-2</v>
      </c>
      <c r="AQ25" s="142">
        <v>-0.44283978969664939</v>
      </c>
      <c r="AR25" s="142">
        <v>6.4510061988504008E-2</v>
      </c>
      <c r="AS25" s="142">
        <v>0.10590971165271323</v>
      </c>
      <c r="AT25" s="142">
        <v>0.122134522016717</v>
      </c>
    </row>
    <row r="26" spans="1:46" x14ac:dyDescent="0.2">
      <c r="A26" s="19" t="s">
        <v>114</v>
      </c>
      <c r="B26" s="19" t="s">
        <v>112</v>
      </c>
      <c r="C26" s="300">
        <v>43805</v>
      </c>
      <c r="D26" s="300">
        <v>43830</v>
      </c>
      <c r="E26" s="154">
        <v>1.7657052925445353</v>
      </c>
      <c r="F26" s="154">
        <v>0.13751672825038291</v>
      </c>
      <c r="G26" s="154">
        <v>0.16259656947892331</v>
      </c>
      <c r="H26" s="154">
        <v>6.6598656969046183E-2</v>
      </c>
      <c r="I26" s="154">
        <v>3.678336404549E-2</v>
      </c>
      <c r="J26" s="155">
        <v>1.5190396030528476E-2</v>
      </c>
      <c r="K26" s="154">
        <v>-2.01687247010085E-2</v>
      </c>
      <c r="L26" s="155">
        <v>7.9537217792702855E-2</v>
      </c>
      <c r="M26" s="154">
        <v>-0.10832160972318317</v>
      </c>
      <c r="N26" s="155">
        <v>3.4110017077343464E-2</v>
      </c>
      <c r="O26" s="154">
        <v>-0.30888639519444094</v>
      </c>
      <c r="P26" s="155">
        <v>7.9400027307060486E-2</v>
      </c>
      <c r="Q26" s="154">
        <v>0.18989361512916547</v>
      </c>
      <c r="R26" s="154">
        <v>5.3811740076952518E-2</v>
      </c>
      <c r="S26" s="154">
        <v>9.1204140770417219E-2</v>
      </c>
      <c r="T26" s="154">
        <v>2.3963751702935583E-2</v>
      </c>
      <c r="U26" s="154">
        <v>6.128912581082524E-2</v>
      </c>
      <c r="V26" s="154">
        <v>7.5905478180555208E-2</v>
      </c>
      <c r="W26" s="154">
        <v>-0.14716223187772848</v>
      </c>
      <c r="X26" s="154">
        <v>8.9814628932971124E-2</v>
      </c>
      <c r="Y26" s="156">
        <v>4.8376999999999999</v>
      </c>
      <c r="Z26" s="157">
        <v>54.088567728286627</v>
      </c>
      <c r="AA26" s="158">
        <v>44.728934034039696</v>
      </c>
      <c r="AB26" s="50">
        <v>0.42</v>
      </c>
      <c r="AC26" s="155">
        <v>-0.49850665029689012</v>
      </c>
      <c r="AD26" s="155">
        <v>6.0539025142166997E-2</v>
      </c>
      <c r="AE26" s="155">
        <v>-0.88282934764071141</v>
      </c>
      <c r="AF26" s="155">
        <v>8.6356466720899E-2</v>
      </c>
      <c r="AG26" s="155">
        <v>-1.4140322804259546</v>
      </c>
      <c r="AH26" s="155">
        <v>6.3069264621191001E-2</v>
      </c>
      <c r="AI26" s="155">
        <v>-1.8834417141959539</v>
      </c>
      <c r="AJ26" s="155">
        <v>9.1731828486215999E-2</v>
      </c>
      <c r="AK26" s="155">
        <v>-2.7847090985347931</v>
      </c>
      <c r="AL26" s="155">
        <v>0.195278541959236</v>
      </c>
      <c r="AM26" s="155">
        <v>-2.3879338319509724E-2</v>
      </c>
      <c r="AN26" s="155">
        <v>8.5678936966321007E-2</v>
      </c>
      <c r="AO26" s="155">
        <v>6.3411769571335763E-2</v>
      </c>
      <c r="AP26" s="155">
        <v>9.5034397301326998E-2</v>
      </c>
      <c r="AQ26" s="155">
        <v>2.3158886494025754E-3</v>
      </c>
      <c r="AR26" s="155">
        <v>2.0829473537459092E-2</v>
      </c>
      <c r="AS26" s="155">
        <v>2.7269380759766371E-2</v>
      </c>
      <c r="AT26" s="155">
        <v>0.11174773659227676</v>
      </c>
    </row>
    <row r="27" spans="1:46" x14ac:dyDescent="0.2">
      <c r="A27" s="19"/>
      <c r="B27" s="19"/>
      <c r="C27" s="19"/>
      <c r="D27" s="19"/>
      <c r="E27" s="284"/>
      <c r="F27" s="284"/>
      <c r="G27" s="284"/>
      <c r="H27" s="284"/>
      <c r="I27" s="284"/>
      <c r="J27" s="285"/>
      <c r="K27" s="284"/>
      <c r="L27" s="285"/>
      <c r="M27" s="284"/>
      <c r="N27" s="285"/>
      <c r="O27" s="284"/>
      <c r="P27" s="285"/>
      <c r="Q27" s="284"/>
      <c r="R27" s="284"/>
      <c r="S27" s="284"/>
      <c r="T27" s="284"/>
      <c r="U27" s="284"/>
      <c r="V27" s="284"/>
      <c r="W27" s="284"/>
      <c r="X27" s="284"/>
      <c r="Y27" s="286"/>
      <c r="Z27" s="287"/>
      <c r="AA27" s="288"/>
      <c r="AB27" s="50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</row>
    <row r="28" spans="1:46" x14ac:dyDescent="0.2">
      <c r="A28" s="6" t="s">
        <v>118</v>
      </c>
      <c r="B28" t="s">
        <v>290</v>
      </c>
      <c r="C28" s="300">
        <v>43805</v>
      </c>
      <c r="D28" s="300">
        <v>43830</v>
      </c>
      <c r="E28" s="141">
        <v>0.38083954154125499</v>
      </c>
      <c r="F28" s="141">
        <v>2.537670860799757E-2</v>
      </c>
      <c r="G28" s="141">
        <v>0.32037495265225902</v>
      </c>
      <c r="H28" s="152">
        <v>8.0849186203179685E-2</v>
      </c>
      <c r="I28" s="141">
        <v>-0.13277714984229</v>
      </c>
      <c r="J28" s="146">
        <v>8.7933343199462291E-2</v>
      </c>
      <c r="K28" s="141">
        <v>-0.26411512679413995</v>
      </c>
      <c r="L28" s="146">
        <v>9.3828789311763555E-2</v>
      </c>
      <c r="M28" s="141">
        <v>-0.69122704340307539</v>
      </c>
      <c r="N28" s="146">
        <v>6.0519508084272075E-2</v>
      </c>
      <c r="O28" s="141">
        <v>-1.377861054386309</v>
      </c>
      <c r="P28" s="146">
        <v>0.12268166719547902</v>
      </c>
      <c r="Q28" s="141">
        <v>0.49456416758983401</v>
      </c>
      <c r="R28" s="152">
        <v>7.4691800964645866E-2</v>
      </c>
      <c r="S28" s="141">
        <v>0.21449531676341504</v>
      </c>
      <c r="T28" s="152">
        <v>6.976827945228016E-2</v>
      </c>
      <c r="U28" s="141">
        <v>0.25568760984497274</v>
      </c>
      <c r="V28" s="152">
        <v>8.9006963925590765E-2</v>
      </c>
      <c r="W28" s="141">
        <v>-0.34585907858551734</v>
      </c>
      <c r="X28" s="152">
        <v>9.005112758719519E-2</v>
      </c>
      <c r="Y28" s="148">
        <v>1.5899999999999997E-2</v>
      </c>
      <c r="Z28" s="149">
        <v>84.310746065496815</v>
      </c>
      <c r="AA28" s="145">
        <v>0.2351826074458595</v>
      </c>
      <c r="AB28" s="50">
        <v>0.02</v>
      </c>
      <c r="AC28" s="142">
        <v>-0.50956866863537131</v>
      </c>
      <c r="AD28" s="146">
        <v>8.0849186203179685E-2</v>
      </c>
      <c r="AE28" s="142">
        <v>-0.90607872028077185</v>
      </c>
      <c r="AF28" s="146">
        <v>8.7933343199462291E-2</v>
      </c>
      <c r="AG28" s="142">
        <v>-1.4171842923005651</v>
      </c>
      <c r="AH28" s="146">
        <v>9.3828789311763555E-2</v>
      </c>
      <c r="AI28" s="142">
        <v>-1.7598720189397454</v>
      </c>
      <c r="AJ28" s="146">
        <v>6.0519508084272075E-2</v>
      </c>
      <c r="AK28" s="142">
        <v>-2.5308489900031681</v>
      </c>
      <c r="AL28" s="146">
        <v>0.12268166719547902</v>
      </c>
      <c r="AM28" s="147">
        <v>-6.6080919862555487E-2</v>
      </c>
      <c r="AN28" s="146">
        <v>7.4691800964645866E-2</v>
      </c>
      <c r="AO28" s="147">
        <v>-2.1919017965443821E-2</v>
      </c>
      <c r="AP28" s="146">
        <v>6.976827945228016E-2</v>
      </c>
      <c r="AQ28" s="147">
        <v>-9.3760534057876432E-2</v>
      </c>
      <c r="AR28" s="146">
        <v>8.9006963925590765E-2</v>
      </c>
      <c r="AS28" s="147">
        <v>9.6639934273872186E-2</v>
      </c>
      <c r="AT28" s="146">
        <v>9.005112758719519E-2</v>
      </c>
    </row>
    <row r="29" spans="1:46" x14ac:dyDescent="0.2">
      <c r="A29" s="6" t="s">
        <v>118</v>
      </c>
      <c r="B29" t="s">
        <v>291</v>
      </c>
      <c r="C29" s="300">
        <v>43805</v>
      </c>
      <c r="D29" s="300">
        <v>43830</v>
      </c>
      <c r="E29" s="141">
        <v>0.8299085695886218</v>
      </c>
      <c r="F29" s="141">
        <v>4.6793662412186188E-2</v>
      </c>
      <c r="G29" s="141">
        <v>-0.23308746110883849</v>
      </c>
      <c r="H29" s="141">
        <v>6.064324624488987E-2</v>
      </c>
      <c r="I29" s="141">
        <v>-0.40239930993166001</v>
      </c>
      <c r="J29" s="142">
        <v>5.6210234496710997E-2</v>
      </c>
      <c r="K29" s="141">
        <v>-0.91047761103147895</v>
      </c>
      <c r="L29" s="142">
        <v>9.3196249759686822E-2</v>
      </c>
      <c r="M29" s="141">
        <v>-1.3021324651102395</v>
      </c>
      <c r="N29" s="142">
        <v>9.1475101355828994E-2</v>
      </c>
      <c r="O29" s="141">
        <v>-2.3915365380079434</v>
      </c>
      <c r="P29" s="142">
        <v>0.15076793606098901</v>
      </c>
      <c r="Q29" s="141">
        <v>9.5049920098941865E-2</v>
      </c>
      <c r="R29" s="141">
        <v>7.6045653014997994E-2</v>
      </c>
      <c r="S29" s="141">
        <v>0.25179204053972432</v>
      </c>
      <c r="T29" s="141">
        <v>6.8463904812800999E-2</v>
      </c>
      <c r="U29" s="141">
        <v>6.8726002731421154E-2</v>
      </c>
      <c r="V29" s="141">
        <v>6.8442496439380995E-2</v>
      </c>
      <c r="W29" s="141">
        <v>-0.44745276759835573</v>
      </c>
      <c r="X29" s="141">
        <v>0.17127862344660999</v>
      </c>
      <c r="Y29" s="148">
        <v>1.9699999999999995E-2</v>
      </c>
      <c r="Z29" s="149">
        <v>99.852278418530886</v>
      </c>
      <c r="AA29" s="145">
        <v>0.33915342842156171</v>
      </c>
      <c r="AB29" s="50">
        <v>0.02</v>
      </c>
      <c r="AC29" s="142">
        <v>-0.18627094942270617</v>
      </c>
      <c r="AD29" s="146">
        <v>8.0849186203179685E-2</v>
      </c>
      <c r="AE29" s="142">
        <v>-0.48837947836607043</v>
      </c>
      <c r="AF29" s="146">
        <v>8.7933343199462291E-2</v>
      </c>
      <c r="AG29" s="142">
        <v>-0.63972568656448603</v>
      </c>
      <c r="AH29" s="146">
        <v>9.3828789311763555E-2</v>
      </c>
      <c r="AI29" s="142">
        <v>-0.91541975473967518</v>
      </c>
      <c r="AJ29" s="146">
        <v>6.0519508084272075E-2</v>
      </c>
      <c r="AK29" s="142">
        <v>-1.2748651093991639</v>
      </c>
      <c r="AL29" s="146">
        <v>0.12268166719547902</v>
      </c>
      <c r="AM29" s="142">
        <v>4.4414828771691978E-2</v>
      </c>
      <c r="AN29" s="146">
        <v>7.4691800964645866E-2</v>
      </c>
      <c r="AO29" s="142">
        <v>-2.8472593584857653E-2</v>
      </c>
      <c r="AP29" s="146">
        <v>6.976827945228016E-2</v>
      </c>
      <c r="AQ29" s="142">
        <v>4.8669968999749735E-2</v>
      </c>
      <c r="AR29" s="146">
        <v>8.9006963925590765E-2</v>
      </c>
      <c r="AS29" s="142">
        <v>9.1856584427171262E-2</v>
      </c>
      <c r="AT29" s="146">
        <v>9.005112758719519E-2</v>
      </c>
    </row>
    <row r="30" spans="1:46" x14ac:dyDescent="0.2">
      <c r="A30" s="6" t="s">
        <v>118</v>
      </c>
      <c r="B30" t="s">
        <v>292</v>
      </c>
      <c r="C30" s="300">
        <v>43805</v>
      </c>
      <c r="D30" s="300">
        <v>43830</v>
      </c>
      <c r="E30" s="141">
        <v>0.3372845263900191</v>
      </c>
      <c r="F30" s="141">
        <v>4.4690772136476993E-2</v>
      </c>
      <c r="G30" s="141">
        <v>0.32649220566538517</v>
      </c>
      <c r="H30" s="152">
        <v>8.0849186203179685E-2</v>
      </c>
      <c r="I30" s="141">
        <v>-0.51006396906650997</v>
      </c>
      <c r="J30" s="146">
        <v>8.7933343199462291E-2</v>
      </c>
      <c r="K30" s="141">
        <v>-0.47161037253389199</v>
      </c>
      <c r="L30" s="146">
        <v>9.3828789311763555E-2</v>
      </c>
      <c r="M30" s="141">
        <v>-1.169400495890649</v>
      </c>
      <c r="N30" s="146">
        <v>6.0519508084272075E-2</v>
      </c>
      <c r="O30" s="141">
        <v>-1.8370112468668598</v>
      </c>
      <c r="P30" s="146">
        <v>0.12268166719547902</v>
      </c>
      <c r="Q30" s="141">
        <v>0.62118113062982871</v>
      </c>
      <c r="R30" s="152">
        <v>7.4691800964645866E-2</v>
      </c>
      <c r="S30" s="141">
        <v>7.7442840068952079E-2</v>
      </c>
      <c r="T30" s="152">
        <v>6.976827945228016E-2</v>
      </c>
      <c r="U30" s="141">
        <v>0.40777880037587605</v>
      </c>
      <c r="V30" s="152">
        <v>8.9006963925590765E-2</v>
      </c>
      <c r="W30" s="141">
        <v>-9.1096306502120639E-2</v>
      </c>
      <c r="X30" s="152">
        <v>9.005112758719519E-2</v>
      </c>
      <c r="Y30" s="148">
        <v>0.47949999999999982</v>
      </c>
      <c r="Z30" s="149">
        <v>3.0830731154581086</v>
      </c>
      <c r="AA30" s="145">
        <v>0.26165195732073671</v>
      </c>
      <c r="AB30" s="50">
        <v>0.04</v>
      </c>
      <c r="AC30" s="142">
        <v>-3.5775473188459195E-2</v>
      </c>
      <c r="AD30" s="146">
        <v>8.0849186203179685E-2</v>
      </c>
      <c r="AE30" s="142">
        <v>-0.48239029806713063</v>
      </c>
      <c r="AF30" s="146">
        <v>8.7933343199462291E-2</v>
      </c>
      <c r="AG30" s="142">
        <v>-0.53785952839256401</v>
      </c>
      <c r="AH30" s="146">
        <v>9.3828789311763555E-2</v>
      </c>
      <c r="AI30" s="142">
        <v>-0.86080650724045071</v>
      </c>
      <c r="AJ30" s="146">
        <v>6.0519508084272075E-2</v>
      </c>
      <c r="AK30" s="142">
        <v>-1.07730563603472</v>
      </c>
      <c r="AL30" s="146">
        <v>0.12268166719547902</v>
      </c>
      <c r="AM30" s="142">
        <v>0.18114776663613438</v>
      </c>
      <c r="AN30" s="146">
        <v>7.4691800964645866E-2</v>
      </c>
      <c r="AO30" s="142">
        <v>-4.9921108829528216E-2</v>
      </c>
      <c r="AP30" s="146">
        <v>6.976827945228016E-2</v>
      </c>
      <c r="AQ30" s="142">
        <v>0.10946696505225495</v>
      </c>
      <c r="AR30" s="146">
        <v>8.9006963925590765E-2</v>
      </c>
      <c r="AS30" s="142">
        <v>0.20787847927527303</v>
      </c>
      <c r="AT30" s="146">
        <v>9.005112758719519E-2</v>
      </c>
    </row>
    <row r="31" spans="1:46" x14ac:dyDescent="0.2">
      <c r="A31" s="6" t="s">
        <v>118</v>
      </c>
      <c r="B31" t="s">
        <v>293</v>
      </c>
      <c r="C31" s="300">
        <v>43805</v>
      </c>
      <c r="D31" s="300">
        <v>43830</v>
      </c>
      <c r="E31" s="141">
        <v>1.164477241648685</v>
      </c>
      <c r="F31" s="141">
        <v>0.22652115519087071</v>
      </c>
      <c r="G31" s="141">
        <v>0.33568023095276178</v>
      </c>
      <c r="H31" s="141">
        <v>8.8548623879161001E-2</v>
      </c>
      <c r="I31" s="141">
        <v>-1.2071251510557</v>
      </c>
      <c r="J31" s="142">
        <v>7.4907434950610904E-2</v>
      </c>
      <c r="K31" s="141">
        <v>-1.37246727962542</v>
      </c>
      <c r="L31" s="142">
        <v>7.5403639032896652E-2</v>
      </c>
      <c r="M31" s="141">
        <v>-2.8323571721286522</v>
      </c>
      <c r="N31" s="142">
        <v>0.12604457370807201</v>
      </c>
      <c r="O31" s="141">
        <v>-4.5169055826605602</v>
      </c>
      <c r="P31" s="142">
        <v>0.19627287471336999</v>
      </c>
      <c r="Q31" s="141">
        <v>1.0494342383291821</v>
      </c>
      <c r="R31" s="141">
        <v>6.7951856453595E-2</v>
      </c>
      <c r="S31" s="141">
        <v>0.21585109222173471</v>
      </c>
      <c r="T31" s="141">
        <v>0.10340022878154646</v>
      </c>
      <c r="U31" s="141">
        <v>0.75746531381532645</v>
      </c>
      <c r="V31" s="141">
        <v>0.12282915846136699</v>
      </c>
      <c r="W31" s="141">
        <v>-0.28819632467248191</v>
      </c>
      <c r="X31" s="141">
        <v>0.18896742325953</v>
      </c>
      <c r="Y31" s="148">
        <v>0.52929999999999988</v>
      </c>
      <c r="Z31" s="149">
        <v>5.1059517015349076</v>
      </c>
      <c r="AA31" s="145">
        <v>0.4741368834425308</v>
      </c>
      <c r="AB31" s="50">
        <v>0.02</v>
      </c>
      <c r="AC31" s="147">
        <v>-0.21387169708217901</v>
      </c>
      <c r="AD31" s="146">
        <v>8.0849186203179685E-2</v>
      </c>
      <c r="AE31" s="147">
        <v>-0.78561616557132397</v>
      </c>
      <c r="AF31" s="146">
        <v>8.7933343199462291E-2</v>
      </c>
      <c r="AG31" s="147">
        <v>-0.98492316908587196</v>
      </c>
      <c r="AH31" s="146">
        <v>9.3828789311763555E-2</v>
      </c>
      <c r="AI31" s="147">
        <v>-1.47869942697329</v>
      </c>
      <c r="AJ31" s="146">
        <v>6.0519508084272075E-2</v>
      </c>
      <c r="AK31" s="147">
        <v>-2.1076732451456799</v>
      </c>
      <c r="AL31" s="146">
        <v>0.12268166719547902</v>
      </c>
      <c r="AM31" s="147">
        <v>0.15876055851509008</v>
      </c>
      <c r="AN31" s="146">
        <v>7.4691800964645866E-2</v>
      </c>
      <c r="AO31" s="147">
        <v>-4.2717573459943092E-2</v>
      </c>
      <c r="AP31" s="146">
        <v>6.976827945228016E-2</v>
      </c>
      <c r="AQ31" s="147">
        <v>0.12705879999804215</v>
      </c>
      <c r="AR31" s="146">
        <v>8.9006963925590765E-2</v>
      </c>
      <c r="AS31" s="147">
        <v>0.10002499932544229</v>
      </c>
      <c r="AT31" s="146">
        <v>9.005112758719519E-2</v>
      </c>
    </row>
    <row r="32" spans="1:46" x14ac:dyDescent="0.2">
      <c r="A32" s="6" t="s">
        <v>119</v>
      </c>
      <c r="B32" s="162" t="s">
        <v>294</v>
      </c>
      <c r="C32" s="300">
        <v>43805</v>
      </c>
      <c r="D32" s="300">
        <v>43830</v>
      </c>
      <c r="E32" s="141">
        <v>1.6647263660368896</v>
      </c>
      <c r="F32" s="141">
        <v>0.17302115378568475</v>
      </c>
      <c r="G32" s="141">
        <v>-0.1741515296012075</v>
      </c>
      <c r="H32" s="141">
        <v>6.2254303168377496E-2</v>
      </c>
      <c r="I32" s="141">
        <v>-0.62536708392147</v>
      </c>
      <c r="J32" s="142">
        <v>8.3369755329171374E-2</v>
      </c>
      <c r="K32" s="141">
        <v>-0.77850221112575302</v>
      </c>
      <c r="L32" s="142">
        <v>9.9818485378584107E-2</v>
      </c>
      <c r="M32" s="141">
        <v>-1.1679470058997277</v>
      </c>
      <c r="N32" s="142">
        <v>0.1114568454573989</v>
      </c>
      <c r="O32" s="141">
        <v>-1.7905561556368355</v>
      </c>
      <c r="P32" s="142">
        <v>0.14820292041438593</v>
      </c>
      <c r="Q32" s="141">
        <v>0.12017111588552387</v>
      </c>
      <c r="R32" s="141">
        <v>7.8382450835344897E-2</v>
      </c>
      <c r="S32" s="141">
        <v>-3.8590508157446912E-2</v>
      </c>
      <c r="T32" s="141">
        <v>5.5304655350680833E-2</v>
      </c>
      <c r="U32" s="141">
        <v>9.9793937310842185E-2</v>
      </c>
      <c r="V32" s="141">
        <v>1.7923960882593872E-2</v>
      </c>
      <c r="W32" s="141">
        <v>-4.6811275828541943E-2</v>
      </c>
      <c r="X32" s="141">
        <v>8.3206151386099478E-2</v>
      </c>
      <c r="Y32" s="148">
        <v>0.82299999999999995</v>
      </c>
      <c r="Z32" s="149">
        <v>41.244825003572075</v>
      </c>
      <c r="AA32" s="145">
        <v>5.6574151629899694</v>
      </c>
      <c r="AB32" s="55">
        <v>0.1</v>
      </c>
      <c r="AC32" s="142">
        <v>-0.62381175602742367</v>
      </c>
      <c r="AD32" s="142">
        <v>8.0373103783448349E-2</v>
      </c>
      <c r="AE32" s="142">
        <v>-0.99776211753882205</v>
      </c>
      <c r="AF32" s="142">
        <v>0.10048859142074217</v>
      </c>
      <c r="AG32" s="142">
        <v>-1.50633567840109</v>
      </c>
      <c r="AH32" s="142">
        <v>9.2878862530539993E-2</v>
      </c>
      <c r="AI32" s="142">
        <v>-1.8221978304366822</v>
      </c>
      <c r="AJ32" s="142">
        <v>0.11460313111416312</v>
      </c>
      <c r="AK32" s="142">
        <v>-2.6775929411622448</v>
      </c>
      <c r="AL32" s="142">
        <v>0.10957021195723278</v>
      </c>
      <c r="AM32" s="142">
        <v>-0.16461790275737975</v>
      </c>
      <c r="AN32" s="142">
        <v>5.7591435147367337E-2</v>
      </c>
      <c r="AO32" s="142">
        <v>-8.2289927527433027E-2</v>
      </c>
      <c r="AP32" s="142">
        <v>4.6279619020563441E-2</v>
      </c>
      <c r="AQ32" s="142">
        <v>-0.13604290991270496</v>
      </c>
      <c r="AR32" s="142">
        <v>0.10803287468046767</v>
      </c>
      <c r="AS32" s="142">
        <v>4.2948419679722072E-2</v>
      </c>
      <c r="AT32" s="142">
        <v>9.8621560313649367E-2</v>
      </c>
    </row>
    <row r="33" spans="1:46" x14ac:dyDescent="0.2">
      <c r="A33" s="6" t="s">
        <v>119</v>
      </c>
      <c r="B33" s="162" t="s">
        <v>295</v>
      </c>
      <c r="C33" s="300">
        <v>43805</v>
      </c>
      <c r="D33" s="300">
        <v>43830</v>
      </c>
      <c r="E33" s="141">
        <v>3.1116514007942309</v>
      </c>
      <c r="F33" s="141">
        <v>0.36106885673258765</v>
      </c>
      <c r="G33" s="141">
        <v>-0.25974218293012274</v>
      </c>
      <c r="H33" s="141">
        <v>7.8840352942797995E-2</v>
      </c>
      <c r="I33" s="141">
        <v>-0.48528217083929398</v>
      </c>
      <c r="J33" s="142">
        <v>0.119331750356877</v>
      </c>
      <c r="K33" s="141">
        <v>-0.89494856328797834</v>
      </c>
      <c r="L33" s="142">
        <v>9.0329235924916998E-2</v>
      </c>
      <c r="M33" s="141">
        <v>-1.2842709488275483</v>
      </c>
      <c r="N33" s="142">
        <v>0.125215848452054</v>
      </c>
      <c r="O33" s="141">
        <v>-2.1629105721461501</v>
      </c>
      <c r="P33" s="142">
        <v>8.2042720836045802E-2</v>
      </c>
      <c r="Q33" s="141">
        <v>6.3894096174419435E-2</v>
      </c>
      <c r="R33" s="141">
        <v>0.13326103853853249</v>
      </c>
      <c r="S33" s="141">
        <v>0.1599355538516663</v>
      </c>
      <c r="T33" s="141">
        <v>9.2123034241315141E-2</v>
      </c>
      <c r="U33" s="141">
        <v>7.0823190230338007E-2</v>
      </c>
      <c r="V33" s="141">
        <v>5.2146291366473134E-2</v>
      </c>
      <c r="W33" s="141">
        <v>-0.24549404554662035</v>
      </c>
      <c r="X33" s="141">
        <v>0.13937563647215012</v>
      </c>
      <c r="Y33" s="148">
        <v>2.410000000000001E-2</v>
      </c>
      <c r="Z33" s="149">
        <v>1018.6076692409963</v>
      </c>
      <c r="AA33" s="145">
        <v>4.2324904877082794</v>
      </c>
      <c r="AB33" s="50">
        <v>0.02</v>
      </c>
      <c r="AC33" s="142">
        <v>-0.64800134422573874</v>
      </c>
      <c r="AD33" s="142">
        <v>3.6013060637870284E-2</v>
      </c>
      <c r="AE33" s="142">
        <v>-0.77547807446895978</v>
      </c>
      <c r="AF33" s="142">
        <v>0.10334694683396196</v>
      </c>
      <c r="AG33" s="142">
        <v>-1.3591007779710704</v>
      </c>
      <c r="AH33" s="142">
        <v>8.3175214238084882E-2</v>
      </c>
      <c r="AI33" s="142">
        <v>-1.5959442130160162</v>
      </c>
      <c r="AJ33" s="142">
        <v>0.13787744300918287</v>
      </c>
      <c r="AK33" s="142">
        <v>-2.2599919007049722</v>
      </c>
      <c r="AL33" s="142">
        <v>8.3986699417885183E-2</v>
      </c>
      <c r="AM33" s="142">
        <v>-0.24582340254570267</v>
      </c>
      <c r="AN33" s="142">
        <v>2.7215621929833855E-2</v>
      </c>
      <c r="AO33" s="142">
        <v>2.6324298150286696E-2</v>
      </c>
      <c r="AP33" s="142">
        <v>5.2275200728105271E-2</v>
      </c>
      <c r="AQ33" s="142">
        <v>-0.15895072978302616</v>
      </c>
      <c r="AR33" s="142">
        <v>4.3071736637057823E-2</v>
      </c>
      <c r="AS33" s="142">
        <v>0.12275280932793997</v>
      </c>
      <c r="AT33" s="142">
        <v>0.15148372822540301</v>
      </c>
    </row>
    <row r="34" spans="1:46" x14ac:dyDescent="0.2">
      <c r="A34" s="6" t="s">
        <v>119</v>
      </c>
      <c r="B34" s="162" t="s">
        <v>296</v>
      </c>
      <c r="C34" s="300">
        <v>43805</v>
      </c>
      <c r="D34" s="300">
        <v>43830</v>
      </c>
      <c r="E34" s="141">
        <v>2.0070780851663304</v>
      </c>
      <c r="F34" s="141">
        <v>0.27425150297546497</v>
      </c>
      <c r="G34" s="141">
        <v>-0.66566988994676279</v>
      </c>
      <c r="H34" s="141">
        <v>6.3622672447915238E-2</v>
      </c>
      <c r="I34" s="141">
        <v>-1.0204252039169901</v>
      </c>
      <c r="J34" s="142">
        <v>4.9066550696763238E-2</v>
      </c>
      <c r="K34" s="141">
        <v>-1.5963527604488936</v>
      </c>
      <c r="L34" s="142">
        <v>8.7209405175868004E-2</v>
      </c>
      <c r="M34" s="141">
        <v>-1.8688178251695664</v>
      </c>
      <c r="N34" s="142">
        <v>7.8242033175620396E-2</v>
      </c>
      <c r="O34" s="141">
        <v>-2.7308098785968502</v>
      </c>
      <c r="P34" s="142">
        <v>0.16333627177856469</v>
      </c>
      <c r="Q34" s="141">
        <v>-0.19472779800403206</v>
      </c>
      <c r="R34" s="141">
        <v>4.4280215366126419E-2</v>
      </c>
      <c r="S34" s="141">
        <v>-8.1531128551800003E-2</v>
      </c>
      <c r="T34" s="141">
        <v>2.6053057122390821E-2</v>
      </c>
      <c r="U34" s="141">
        <v>-0.19100175592137969</v>
      </c>
      <c r="V34" s="141">
        <v>0.11830536943219344</v>
      </c>
      <c r="W34" s="141">
        <v>5.933513438131266E-2</v>
      </c>
      <c r="X34" s="141">
        <v>0.13714335211617901</v>
      </c>
      <c r="Y34" s="148">
        <v>1.2851999999999997</v>
      </c>
      <c r="Z34" s="149">
        <v>16.877807594660588</v>
      </c>
      <c r="AA34" s="145">
        <v>3.7398893656306518</v>
      </c>
      <c r="AB34" s="50">
        <v>0.03</v>
      </c>
      <c r="AC34" s="142">
        <v>-0.57289917200660478</v>
      </c>
      <c r="AD34" s="142">
        <v>0.10303933750768386</v>
      </c>
      <c r="AE34" s="142">
        <v>-0.86294166312319187</v>
      </c>
      <c r="AF34" s="142">
        <v>0.14826521281538035</v>
      </c>
      <c r="AG34" s="142">
        <v>-1.4966911656370852</v>
      </c>
      <c r="AH34" s="142">
        <v>0.13653382452526927</v>
      </c>
      <c r="AI34" s="142">
        <v>-1.7919465357123889</v>
      </c>
      <c r="AJ34" s="142">
        <v>8.8778807882061994E-2</v>
      </c>
      <c r="AK34" s="142">
        <v>-2.7112036884161546</v>
      </c>
      <c r="AL34" s="142">
        <v>0.24837594843164251</v>
      </c>
      <c r="AM34" s="142">
        <v>-0.12132864500708279</v>
      </c>
      <c r="AN34" s="142">
        <v>6.8486721028913705E-2</v>
      </c>
      <c r="AO34" s="142">
        <v>3.7332276418712285E-2</v>
      </c>
      <c r="AP34" s="142">
        <v>0.10227078806716416</v>
      </c>
      <c r="AQ34" s="142">
        <v>-0.14914737078136864</v>
      </c>
      <c r="AR34" s="142">
        <v>9.3465512000277001E-2</v>
      </c>
      <c r="AS34" s="142">
        <v>-3.5827510597557843E-2</v>
      </c>
      <c r="AT34" s="142">
        <v>3.9955108583777703E-2</v>
      </c>
    </row>
    <row r="35" spans="1:46" ht="15" customHeight="1" x14ac:dyDescent="0.2">
      <c r="A35" s="6" t="s">
        <v>119</v>
      </c>
      <c r="B35" s="162" t="s">
        <v>297</v>
      </c>
      <c r="C35" s="300">
        <v>44171</v>
      </c>
      <c r="D35" s="300"/>
      <c r="E35" s="175">
        <v>0.83</v>
      </c>
      <c r="F35" s="175">
        <v>0.09</v>
      </c>
      <c r="G35" s="175">
        <v>0.21416000000000002</v>
      </c>
      <c r="H35" s="175">
        <v>0.06</v>
      </c>
      <c r="I35" s="176">
        <v>-7.100799999999996E-2</v>
      </c>
      <c r="J35" s="175">
        <v>0.05</v>
      </c>
      <c r="K35" s="176">
        <v>7.4160000000000004E-2</v>
      </c>
      <c r="L35" s="175">
        <v>0.05</v>
      </c>
      <c r="M35" s="176">
        <v>-0.42</v>
      </c>
      <c r="N35" s="175">
        <v>0.06</v>
      </c>
      <c r="O35" s="176">
        <v>-0.93706</v>
      </c>
      <c r="P35" s="175">
        <v>0.08</v>
      </c>
      <c r="Q35" s="175">
        <v>0.32</v>
      </c>
      <c r="R35" s="175">
        <v>0.04</v>
      </c>
      <c r="S35" s="175">
        <v>0.14000000000000001</v>
      </c>
      <c r="T35" s="175">
        <v>0.08</v>
      </c>
      <c r="U35" s="175">
        <v>0.39</v>
      </c>
      <c r="V35" s="175">
        <v>0.1</v>
      </c>
      <c r="W35" s="143">
        <v>-0.31</v>
      </c>
      <c r="X35" s="144">
        <v>0.06</v>
      </c>
      <c r="Y35" s="160"/>
      <c r="Z35" s="159" t="s">
        <v>289</v>
      </c>
      <c r="AA35" s="159">
        <v>1.17</v>
      </c>
      <c r="AB35" s="161">
        <v>7.0000000000000007E-2</v>
      </c>
      <c r="AC35" s="159">
        <v>-0.14460000000000001</v>
      </c>
      <c r="AD35" s="159">
        <v>0.06</v>
      </c>
      <c r="AE35" s="159">
        <v>-0.43752000000000002</v>
      </c>
      <c r="AF35" s="159">
        <v>0.05</v>
      </c>
      <c r="AG35" s="159">
        <v>-0.63960000000000006</v>
      </c>
      <c r="AH35" s="159">
        <v>0.05</v>
      </c>
      <c r="AI35" s="159">
        <v>-1.05</v>
      </c>
      <c r="AJ35" s="159">
        <v>0.06</v>
      </c>
      <c r="AK35" s="159">
        <v>-1.7176500000000001</v>
      </c>
      <c r="AL35" s="159">
        <v>0.08</v>
      </c>
      <c r="AM35" s="159">
        <v>0.12</v>
      </c>
      <c r="AN35">
        <v>0.04</v>
      </c>
      <c r="AO35">
        <v>0.09</v>
      </c>
      <c r="AP35">
        <v>0.08</v>
      </c>
      <c r="AQ35">
        <v>0.15</v>
      </c>
      <c r="AR35">
        <v>0.1</v>
      </c>
      <c r="AS35">
        <v>-0.15</v>
      </c>
      <c r="AT35">
        <v>0.06</v>
      </c>
    </row>
    <row r="36" spans="1:46" x14ac:dyDescent="0.2">
      <c r="A36" s="19" t="s">
        <v>114</v>
      </c>
      <c r="B36" s="162" t="s">
        <v>298</v>
      </c>
      <c r="C36" s="300">
        <v>43805</v>
      </c>
      <c r="D36" s="300">
        <v>43830</v>
      </c>
      <c r="E36" s="141">
        <v>6.0895757164810274</v>
      </c>
      <c r="F36" s="141">
        <v>0.24168967755912629</v>
      </c>
      <c r="G36" s="141">
        <v>-0.47950238373983822</v>
      </c>
      <c r="H36" s="141">
        <v>6.5793738869565507E-2</v>
      </c>
      <c r="I36" s="141">
        <v>-0.61790723259836999</v>
      </c>
      <c r="J36" s="142">
        <v>1.1336982946826876E-2</v>
      </c>
      <c r="K36" s="141">
        <v>-1.09695518534849</v>
      </c>
      <c r="L36" s="142">
        <v>6.7068904011055863E-2</v>
      </c>
      <c r="M36" s="141">
        <v>-1.1836380985239536</v>
      </c>
      <c r="N36" s="142">
        <v>1.113402276703431E-2</v>
      </c>
      <c r="O36" s="141">
        <v>-1.7616624269050085</v>
      </c>
      <c r="P36" s="142">
        <v>5.0928756696273191E-2</v>
      </c>
      <c r="Q36" s="141">
        <v>-0.18122558291180191</v>
      </c>
      <c r="R36" s="141">
        <v>5.5689211119095632E-2</v>
      </c>
      <c r="S36" s="141">
        <v>-2.3247451899935712E-2</v>
      </c>
      <c r="T36" s="141">
        <v>1.1800515392946836E-2</v>
      </c>
      <c r="U36" s="141">
        <v>-0.20685933525847688</v>
      </c>
      <c r="V36" s="141">
        <v>6.1348159198572387E-2</v>
      </c>
      <c r="W36" s="141">
        <v>5.5092541912544757E-3</v>
      </c>
      <c r="X36" s="141">
        <v>4.4157026421325365E-2</v>
      </c>
      <c r="Y36" s="148">
        <v>0.30169999999999997</v>
      </c>
      <c r="Z36" s="149">
        <v>74.741497844936617</v>
      </c>
      <c r="AA36" s="145">
        <v>3.8878465344512718</v>
      </c>
      <c r="AB36" s="50">
        <v>0.02</v>
      </c>
      <c r="AC36" s="142">
        <v>-0.54130505154591191</v>
      </c>
      <c r="AD36" s="142">
        <v>4.8555837713262003E-2</v>
      </c>
      <c r="AE36" s="142">
        <v>-1.000440528472482</v>
      </c>
      <c r="AF36" s="142">
        <v>4.7293646605714813E-2</v>
      </c>
      <c r="AG36" s="142">
        <v>-1.3698545722853561</v>
      </c>
      <c r="AH36" s="142">
        <v>8.5482449605611993E-2</v>
      </c>
      <c r="AI36" s="142">
        <v>-1.7009788958113639</v>
      </c>
      <c r="AJ36" s="142">
        <v>0.10193335531681499</v>
      </c>
      <c r="AK36" s="142">
        <v>-2.2367626345023988</v>
      </c>
      <c r="AL36" s="142">
        <v>0.108704910024138</v>
      </c>
      <c r="AM36" s="142">
        <v>-0.11265836980144822</v>
      </c>
      <c r="AN36" s="142">
        <v>7.3871434432006999E-2</v>
      </c>
      <c r="AO36" s="142">
        <v>-0.14586873121685284</v>
      </c>
      <c r="AP36" s="142">
        <v>3.7677523892026998E-2</v>
      </c>
      <c r="AQ36" s="142">
        <v>-9.0718442635210561E-2</v>
      </c>
      <c r="AR36" s="142">
        <v>8.7716072193564518E-2</v>
      </c>
      <c r="AS36" s="142">
        <v>0.30279885694396746</v>
      </c>
      <c r="AT36" s="142">
        <v>5.4651227578250035E-2</v>
      </c>
    </row>
    <row r="37" spans="1:46" x14ac:dyDescent="0.2">
      <c r="A37" s="19" t="s">
        <v>114</v>
      </c>
      <c r="B37" s="162" t="s">
        <v>299</v>
      </c>
      <c r="C37" s="300">
        <v>43805</v>
      </c>
      <c r="D37" s="300">
        <v>43830</v>
      </c>
      <c r="E37" s="141">
        <v>2.2015260763173936</v>
      </c>
      <c r="F37" s="141">
        <v>3.2475437633043849E-2</v>
      </c>
      <c r="G37" s="141">
        <v>-0.13535025952016166</v>
      </c>
      <c r="H37" s="141">
        <v>3.4902999148903192E-2</v>
      </c>
      <c r="I37" s="141">
        <v>-0.72233094229289896</v>
      </c>
      <c r="J37" s="142">
        <v>8.0439192924910002E-2</v>
      </c>
      <c r="K37" s="141">
        <v>-0.84319983683944777</v>
      </c>
      <c r="L37" s="142">
        <v>5.5325703461405119E-2</v>
      </c>
      <c r="M37" s="141">
        <v>-1.3735500153121416</v>
      </c>
      <c r="N37" s="142">
        <v>9.3313986156006293E-2</v>
      </c>
      <c r="O37" s="141">
        <v>-2.0817075917486383</v>
      </c>
      <c r="P37" s="142">
        <v>0.17986711166268901</v>
      </c>
      <c r="Q37" s="141">
        <v>0.21078434433849802</v>
      </c>
      <c r="R37" s="141">
        <v>3.311566756152208E-2</v>
      </c>
      <c r="S37" s="141">
        <v>-3.2259414600079084E-2</v>
      </c>
      <c r="T37" s="141">
        <v>6.7406839719880193E-2</v>
      </c>
      <c r="U37" s="141">
        <v>0.18970977467528272</v>
      </c>
      <c r="V37" s="141">
        <v>5.0434574824501269E-2</v>
      </c>
      <c r="W37" s="141">
        <v>-3.0997418887610539E-2</v>
      </c>
      <c r="X37" s="141">
        <v>0.12504760282339816</v>
      </c>
      <c r="Y37" s="148">
        <v>0.54909999999999992</v>
      </c>
      <c r="Z37" s="149">
        <v>144.12597341232339</v>
      </c>
      <c r="AA37" s="145">
        <v>13.189928666784461</v>
      </c>
      <c r="AB37" s="50">
        <v>0.19</v>
      </c>
      <c r="AC37" s="142">
        <v>-0.60935504053634371</v>
      </c>
      <c r="AD37" s="142">
        <v>4.6215457648601799E-2</v>
      </c>
      <c r="AE37" s="142">
        <v>-0.85313963811537197</v>
      </c>
      <c r="AF37" s="142">
        <v>8.5779231313674001E-2</v>
      </c>
      <c r="AG37" s="142">
        <v>-1.4227396792959346</v>
      </c>
      <c r="AH37" s="142">
        <v>0.13909790927093599</v>
      </c>
      <c r="AI37" s="142">
        <v>-1.7495381589803052</v>
      </c>
      <c r="AJ37" s="142">
        <v>0.106108554991645</v>
      </c>
      <c r="AK37" s="142">
        <v>-2.6683370999841545</v>
      </c>
      <c r="AL37" s="142">
        <v>0.13360210197088901</v>
      </c>
      <c r="AM37" s="142">
        <v>-0.16847142447330682</v>
      </c>
      <c r="AN37" s="142">
        <v>2.1482723683315403E-2</v>
      </c>
      <c r="AO37" s="142">
        <v>2.5828332956333244E-2</v>
      </c>
      <c r="AP37" s="142">
        <v>7.5424283913228543E-2</v>
      </c>
      <c r="AQ37" s="142">
        <v>-0.10708698374274506</v>
      </c>
      <c r="AR37" s="142">
        <v>8.1271029567189998E-2</v>
      </c>
      <c r="AS37" s="142">
        <v>-5.62766286265588E-2</v>
      </c>
      <c r="AT37" s="142">
        <v>4.3487174678771959E-2</v>
      </c>
    </row>
    <row r="38" spans="1:46" x14ac:dyDescent="0.2">
      <c r="A38" s="19" t="s">
        <v>114</v>
      </c>
      <c r="B38" s="162" t="s">
        <v>300</v>
      </c>
      <c r="C38" s="300">
        <v>43805</v>
      </c>
      <c r="D38" s="300">
        <v>43830</v>
      </c>
      <c r="E38" s="141">
        <v>2.0121818011855601</v>
      </c>
      <c r="F38" s="141">
        <v>0.10739194834590315</v>
      </c>
      <c r="G38" s="141">
        <v>-5.569611252986828E-2</v>
      </c>
      <c r="H38" s="141">
        <v>7.5924020533746958E-2</v>
      </c>
      <c r="I38" s="141">
        <v>-0.69315219418664098</v>
      </c>
      <c r="J38" s="142">
        <v>8.6939586655861004E-2</v>
      </c>
      <c r="K38" s="141">
        <v>-0.9219657482680832</v>
      </c>
      <c r="L38" s="142">
        <v>7.9145321677181996E-2</v>
      </c>
      <c r="M38" s="141">
        <v>-1.6804795395503058</v>
      </c>
      <c r="N38" s="142">
        <v>0.10240083274692745</v>
      </c>
      <c r="O38" s="141">
        <v>-2.7749003070801699</v>
      </c>
      <c r="P38" s="142">
        <v>0.16340563513391501</v>
      </c>
      <c r="Q38" s="141">
        <v>0.36778473143680879</v>
      </c>
      <c r="R38" s="141">
        <v>5.9796287287183517E-2</v>
      </c>
      <c r="S38" s="141">
        <v>0.15112072648343255</v>
      </c>
      <c r="T38" s="141">
        <v>0.12994485365782873</v>
      </c>
      <c r="U38" s="141">
        <v>0.34175486547374678</v>
      </c>
      <c r="V38" s="141">
        <v>0.10263918119108005</v>
      </c>
      <c r="W38" s="141">
        <v>-0.26594435453156295</v>
      </c>
      <c r="X38" s="141">
        <v>0.11932846853546911</v>
      </c>
      <c r="Y38" s="148">
        <v>0.18379999999999996</v>
      </c>
      <c r="Z38" s="149">
        <v>219.8310067806087</v>
      </c>
      <c r="AA38" s="145">
        <v>6.7341565077126448</v>
      </c>
      <c r="AB38" s="50">
        <v>0.06</v>
      </c>
      <c r="AC38" s="142">
        <v>-0.60410736134970633</v>
      </c>
      <c r="AD38" s="142">
        <v>3.7379660158369361E-2</v>
      </c>
      <c r="AE38" s="142">
        <v>-0.84812777431739517</v>
      </c>
      <c r="AF38" s="142">
        <v>3.2990705691192293E-2</v>
      </c>
      <c r="AG38" s="142">
        <v>-1.3628147116563958</v>
      </c>
      <c r="AH38" s="142">
        <v>3.2785315785161397E-2</v>
      </c>
      <c r="AI38" s="142">
        <v>-1.5879677228808711</v>
      </c>
      <c r="AJ38" s="142">
        <v>3.082030266803432E-2</v>
      </c>
      <c r="AK38" s="142">
        <v>-2.2163470656702686</v>
      </c>
      <c r="AL38" s="142">
        <v>0.10943974552607</v>
      </c>
      <c r="AM38" s="142">
        <v>-0.20393949518372684</v>
      </c>
      <c r="AN38" s="142">
        <v>4.254091259439461E-2</v>
      </c>
      <c r="AO38" s="142">
        <v>-5.033279034204563E-2</v>
      </c>
      <c r="AP38" s="142">
        <v>1.7572127324292631E-2</v>
      </c>
      <c r="AQ38" s="142">
        <v>-0.1686629840499807</v>
      </c>
      <c r="AR38" s="142">
        <v>2.6132695043812246E-2</v>
      </c>
      <c r="AS38" s="142">
        <v>0.15448874459087225</v>
      </c>
      <c r="AT38" s="142">
        <v>0.24744768153639404</v>
      </c>
    </row>
    <row r="39" spans="1:46" x14ac:dyDescent="0.2">
      <c r="A39" s="19" t="s">
        <v>114</v>
      </c>
      <c r="B39" s="162" t="s">
        <v>301</v>
      </c>
      <c r="C39" s="300">
        <v>43805</v>
      </c>
      <c r="D39" s="300">
        <v>43830</v>
      </c>
      <c r="E39" s="141">
        <v>1.7187486912770233</v>
      </c>
      <c r="F39" s="141">
        <v>9.9872075838559504E-2</v>
      </c>
      <c r="G39" s="141">
        <v>-0.27433297980117288</v>
      </c>
      <c r="H39" s="141">
        <v>6.3074643318106999E-2</v>
      </c>
      <c r="I39" s="141">
        <v>-0.94213176831869905</v>
      </c>
      <c r="J39" s="142">
        <v>7.0612200623798999E-2</v>
      </c>
      <c r="K39" s="141">
        <v>-1.3519811600623199</v>
      </c>
      <c r="L39" s="142">
        <v>0.10193768346670599</v>
      </c>
      <c r="M39" s="141">
        <v>-1.9809927898742918</v>
      </c>
      <c r="N39" s="142">
        <v>0.1420415472043971</v>
      </c>
      <c r="O39" s="141">
        <v>-3.0376135874451426</v>
      </c>
      <c r="P39" s="142">
        <v>0.14536951362933823</v>
      </c>
      <c r="Q39" s="141">
        <v>0.22487720324714866</v>
      </c>
      <c r="R39" s="141">
        <v>9.0539359234406994E-2</v>
      </c>
      <c r="S39" s="141">
        <v>5.3119009314145038E-2</v>
      </c>
      <c r="T39" s="141">
        <v>7.2693431046227996E-2</v>
      </c>
      <c r="U39" s="141">
        <v>0.13772541792314752</v>
      </c>
      <c r="V39" s="141">
        <v>9.5558213089509E-2</v>
      </c>
      <c r="W39" s="141">
        <v>-7.9991352162824825E-2</v>
      </c>
      <c r="X39" s="141">
        <v>0.14158552301170901</v>
      </c>
      <c r="Y39" s="148">
        <v>0.20099999999999996</v>
      </c>
      <c r="Z39" s="149">
        <v>76.64676282593733</v>
      </c>
      <c r="AA39" s="145">
        <v>2.6562067806919654</v>
      </c>
      <c r="AB39" s="50">
        <v>0.05</v>
      </c>
      <c r="AC39" s="142">
        <v>-0.5943047621277191</v>
      </c>
      <c r="AD39" s="142">
        <v>6.5701749101418974E-2</v>
      </c>
      <c r="AE39" s="142">
        <v>-0.57780707841785406</v>
      </c>
      <c r="AF39" s="142">
        <v>7.1155838262548052E-2</v>
      </c>
      <c r="AG39" s="142">
        <v>-1.1616098130371248</v>
      </c>
      <c r="AH39" s="142">
        <v>5.0075064902814555E-2</v>
      </c>
      <c r="AI39" s="142">
        <v>-1.2338259037360073</v>
      </c>
      <c r="AJ39" s="142">
        <v>7.6914935045864968E-2</v>
      </c>
      <c r="AK39" s="142">
        <v>-1.9523188476133297</v>
      </c>
      <c r="AL39" s="142">
        <v>0.11604839996700572</v>
      </c>
      <c r="AM39" s="142">
        <v>-0.28338063438624528</v>
      </c>
      <c r="AN39" s="142">
        <v>4.7447318716067881E-2</v>
      </c>
      <c r="AO39" s="142">
        <v>4.2067055619115945E-2</v>
      </c>
      <c r="AP39" s="142">
        <v>3.6757317814045426E-2</v>
      </c>
      <c r="AQ39" s="142">
        <v>-0.23377273342764737</v>
      </c>
      <c r="AR39" s="142">
        <v>1.415151661936076E-2</v>
      </c>
      <c r="AS39" s="142">
        <v>-0.11021677333547064</v>
      </c>
      <c r="AT39" s="142">
        <v>0.11181125271633903</v>
      </c>
    </row>
    <row r="40" spans="1:46" x14ac:dyDescent="0.2">
      <c r="A40" s="6" t="s">
        <v>122</v>
      </c>
      <c r="B40" s="162" t="s">
        <v>302</v>
      </c>
      <c r="C40" s="300">
        <v>43805</v>
      </c>
      <c r="D40" s="300">
        <v>43830</v>
      </c>
      <c r="E40" s="141">
        <v>2.5961334149082815</v>
      </c>
      <c r="F40" s="141">
        <v>0.16690916463134994</v>
      </c>
      <c r="G40" s="141">
        <v>-8.6884499159823006E-2</v>
      </c>
      <c r="H40" s="141">
        <v>8.1846409134569406E-2</v>
      </c>
      <c r="I40" s="141">
        <v>-0.74013616485598999</v>
      </c>
      <c r="J40" s="142">
        <v>2.2629723966822789E-2</v>
      </c>
      <c r="K40" s="141">
        <v>-0.82997847231436328</v>
      </c>
      <c r="L40" s="142">
        <v>0.10494338315757899</v>
      </c>
      <c r="M40" s="141">
        <v>-1.3608637289890257</v>
      </c>
      <c r="N40" s="142">
        <v>3.8417998244389295E-2</v>
      </c>
      <c r="O40" s="141">
        <v>-2.1071842860063139</v>
      </c>
      <c r="P40" s="142">
        <v>3.7571664237189342E-2</v>
      </c>
      <c r="Q40" s="141">
        <v>0.2560531605454115</v>
      </c>
      <c r="R40" s="141">
        <v>5.9579120910472669E-2</v>
      </c>
      <c r="S40" s="141">
        <v>-5.6438227411903519E-2</v>
      </c>
      <c r="T40" s="141">
        <v>2.7963976503741241E-2</v>
      </c>
      <c r="U40" s="141">
        <v>0.19339105188538408</v>
      </c>
      <c r="V40" s="141">
        <v>7.3864616762213883E-2</v>
      </c>
      <c r="W40" s="141">
        <v>-7.5414738625698252E-2</v>
      </c>
      <c r="X40" s="141">
        <v>7.6371377585108702E-2</v>
      </c>
      <c r="Y40" s="148">
        <v>0.94689999999999985</v>
      </c>
      <c r="Z40" s="149">
        <v>99.280860889460328</v>
      </c>
      <c r="AA40" s="145">
        <v>16.492815294075434</v>
      </c>
      <c r="AB40" s="50">
        <v>7.0000000000000007E-2</v>
      </c>
      <c r="AC40" s="142">
        <v>-0.39759343254256363</v>
      </c>
      <c r="AD40" s="142">
        <v>5.4396731212075451E-2</v>
      </c>
      <c r="AE40" s="142">
        <v>-0.46152017207743068</v>
      </c>
      <c r="AF40" s="142">
        <v>5.4634172775486427E-2</v>
      </c>
      <c r="AG40" s="142">
        <v>-0.87509667236456701</v>
      </c>
      <c r="AH40" s="142">
        <v>3.7235030372991917E-2</v>
      </c>
      <c r="AI40" s="142">
        <v>-1.0504739474579017</v>
      </c>
      <c r="AJ40" s="142">
        <v>5.8552729056814891E-2</v>
      </c>
      <c r="AK40" s="142">
        <v>-1.6620119324546594</v>
      </c>
      <c r="AL40" s="142">
        <v>0.128916778823534</v>
      </c>
      <c r="AM40" s="142">
        <v>-0.13287399778317238</v>
      </c>
      <c r="AN40" s="142">
        <v>5.0096146906019913E-2</v>
      </c>
      <c r="AO40" s="142">
        <v>6.6237939125419087E-2</v>
      </c>
      <c r="AP40" s="142">
        <v>4.1913839776356029E-2</v>
      </c>
      <c r="AQ40" s="142">
        <v>-8.5140263876224975E-2</v>
      </c>
      <c r="AR40" s="142">
        <v>6.3705752182483463E-2</v>
      </c>
      <c r="AS40" s="142">
        <v>-9.3654328900012018E-2</v>
      </c>
      <c r="AT40" s="142">
        <v>0.10959116579802869</v>
      </c>
    </row>
    <row r="41" spans="1:46" x14ac:dyDescent="0.2">
      <c r="A41" s="6" t="s">
        <v>122</v>
      </c>
      <c r="B41" s="162" t="s">
        <v>303</v>
      </c>
      <c r="C41" s="300">
        <v>43805</v>
      </c>
      <c r="D41" s="300">
        <v>43830</v>
      </c>
      <c r="E41" s="141">
        <v>2.7934277226569781</v>
      </c>
      <c r="F41" s="141">
        <v>0.34974360062351895</v>
      </c>
      <c r="G41" s="141">
        <v>-0.20880134699063913</v>
      </c>
      <c r="H41" s="141">
        <v>9.8926809526849444E-2</v>
      </c>
      <c r="I41" s="141">
        <v>-0.47703041914511102</v>
      </c>
      <c r="J41" s="142">
        <v>6.8620076451911177E-2</v>
      </c>
      <c r="K41" s="141">
        <v>-0.703935953243362</v>
      </c>
      <c r="L41" s="142">
        <v>7.8554322643929003E-2</v>
      </c>
      <c r="M41" s="141">
        <v>-1.0733749117312064</v>
      </c>
      <c r="N41" s="142">
        <v>0.10905182213087899</v>
      </c>
      <c r="O41" s="141">
        <v>-1.6823242787925574</v>
      </c>
      <c r="P41" s="142">
        <v>0.14717803433214299</v>
      </c>
      <c r="Q41" s="141">
        <v>6.1689130765624878E-2</v>
      </c>
      <c r="R41" s="141">
        <v>8.8742937650133025E-2</v>
      </c>
      <c r="S41" s="141">
        <v>6.2233136508647036E-2</v>
      </c>
      <c r="T41" s="141">
        <v>5.7367324958769596E-2</v>
      </c>
      <c r="U41" s="141">
        <v>0.10324198037850518</v>
      </c>
      <c r="V41" s="141">
        <v>4.92464400566009E-2</v>
      </c>
      <c r="W41" s="141">
        <v>-7.9775535577866208E-2</v>
      </c>
      <c r="X41" s="141">
        <v>9.3881082485303247E-2</v>
      </c>
      <c r="Y41" s="148">
        <v>0.11879999999999999</v>
      </c>
      <c r="Z41" s="149">
        <v>243.04469677374644</v>
      </c>
      <c r="AA41" s="145">
        <v>4.8122849961201792</v>
      </c>
      <c r="AB41" s="50">
        <v>0.03</v>
      </c>
      <c r="AC41" s="142">
        <v>-0.27487395465917258</v>
      </c>
      <c r="AD41" s="142">
        <v>2.4912462677614319E-2</v>
      </c>
      <c r="AE41" s="142">
        <v>-0.29159709541664536</v>
      </c>
      <c r="AF41" s="142">
        <v>7.8201981796294118E-2</v>
      </c>
      <c r="AG41" s="142">
        <v>-0.70601428243607611</v>
      </c>
      <c r="AH41" s="142">
        <v>9.5759966403943408E-2</v>
      </c>
      <c r="AI41" s="142">
        <v>-0.79028808911022908</v>
      </c>
      <c r="AJ41" s="142">
        <v>0.1147238694314555</v>
      </c>
      <c r="AK41" s="142">
        <v>-1.4535498154261857</v>
      </c>
      <c r="AL41" s="142">
        <v>0.170302509478992</v>
      </c>
      <c r="AM41" s="142">
        <v>-7.5721356203394846E-2</v>
      </c>
      <c r="AN41" s="142">
        <v>1.6285817246371855E-2</v>
      </c>
      <c r="AO41" s="142">
        <v>0.10544364055233368</v>
      </c>
      <c r="AP41" s="142">
        <v>3.1596342396749549E-2</v>
      </c>
      <c r="AQ41" s="142">
        <v>-0.11171763942518387</v>
      </c>
      <c r="AR41" s="142">
        <v>3.0357763596818528E-2</v>
      </c>
      <c r="AS41" s="142">
        <v>-0.2736496983846135</v>
      </c>
      <c r="AT41" s="142">
        <v>0.17134674610808501</v>
      </c>
    </row>
    <row r="42" spans="1:46" x14ac:dyDescent="0.2">
      <c r="A42" s="6" t="s">
        <v>122</v>
      </c>
      <c r="B42" s="162" t="s">
        <v>304</v>
      </c>
      <c r="C42" s="300">
        <v>43805</v>
      </c>
      <c r="D42" s="300">
        <v>43830</v>
      </c>
      <c r="E42" s="141">
        <v>1.1855960249429989</v>
      </c>
      <c r="F42" s="141">
        <v>9.5057127648856155E-2</v>
      </c>
      <c r="G42" s="141">
        <v>-7.0045859057555004E-2</v>
      </c>
      <c r="H42" s="141">
        <v>0.11285557524656201</v>
      </c>
      <c r="I42" s="141">
        <v>-0.61430090316586095</v>
      </c>
      <c r="J42" s="142">
        <v>7.0637974842751E-2</v>
      </c>
      <c r="K42" s="141">
        <v>-0.8214711302598765</v>
      </c>
      <c r="L42" s="142">
        <v>0.11086120479412501</v>
      </c>
      <c r="M42" s="141">
        <v>-1.4527299483971801</v>
      </c>
      <c r="N42" s="142">
        <v>8.0837746253232007E-2</v>
      </c>
      <c r="O42" s="141">
        <v>-2.3741394377891911</v>
      </c>
      <c r="P42" s="142">
        <v>0.15049471256706201</v>
      </c>
      <c r="Q42" s="141">
        <v>0.29604208793853437</v>
      </c>
      <c r="R42" s="141">
        <v>5.5891279203340999E-2</v>
      </c>
      <c r="S42" s="141">
        <v>0.11555062290888229</v>
      </c>
      <c r="T42" s="141">
        <v>4.9065444500892001E-2</v>
      </c>
      <c r="U42" s="141">
        <v>0.2709817909348029</v>
      </c>
      <c r="V42" s="141">
        <v>7.0348118276560997E-2</v>
      </c>
      <c r="W42" s="141">
        <v>-0.20521362483220118</v>
      </c>
      <c r="X42" s="141">
        <v>0.11019975109355025</v>
      </c>
      <c r="Y42" s="148">
        <v>0.59610000000000007</v>
      </c>
      <c r="Z42" s="149">
        <v>27.302031259926622</v>
      </c>
      <c r="AA42" s="145">
        <v>2.7124568056737104</v>
      </c>
      <c r="AB42" s="50">
        <v>0.06</v>
      </c>
      <c r="AC42" s="142">
        <v>-0.35636514660009055</v>
      </c>
      <c r="AD42" s="142">
        <v>5.430423484440082E-2</v>
      </c>
      <c r="AE42" s="142">
        <v>-0.55515829108081804</v>
      </c>
      <c r="AF42" s="142">
        <v>9.6413618684754357E-2</v>
      </c>
      <c r="AG42" s="142">
        <v>-0.97525007852148005</v>
      </c>
      <c r="AH42" s="142">
        <v>0.20060462154645461</v>
      </c>
      <c r="AI42" s="142">
        <v>-1.2676053014221145</v>
      </c>
      <c r="AJ42" s="142">
        <v>0.10719714887938434</v>
      </c>
      <c r="AK42" s="142">
        <v>-2.0359475376184499</v>
      </c>
      <c r="AL42" s="142">
        <v>0.11709976344805501</v>
      </c>
      <c r="AM42" s="142">
        <v>-3.6928610641717707E-2</v>
      </c>
      <c r="AN42" s="142">
        <v>4.1717092766216976E-2</v>
      </c>
      <c r="AO42" s="142">
        <v>8.1686612353652266E-2</v>
      </c>
      <c r="AP42" s="142">
        <v>6.6662648800499186E-2</v>
      </c>
      <c r="AQ42" s="142">
        <v>-2.2010891852049963E-2</v>
      </c>
      <c r="AR42" s="142">
        <v>0.13929681387151033</v>
      </c>
      <c r="AS42" s="142">
        <v>-0.14341282259523291</v>
      </c>
      <c r="AT42" s="142">
        <v>5.862386667891855E-2</v>
      </c>
    </row>
    <row r="43" spans="1:46" x14ac:dyDescent="0.2">
      <c r="A43" s="6" t="s">
        <v>122</v>
      </c>
      <c r="B43" s="162" t="s">
        <v>305</v>
      </c>
      <c r="C43" s="300">
        <v>43805</v>
      </c>
      <c r="D43" s="300">
        <v>43830</v>
      </c>
      <c r="E43" s="141">
        <v>1.098806761856443</v>
      </c>
      <c r="F43" s="141">
        <v>4.4815462659475558E-2</v>
      </c>
      <c r="G43" s="141">
        <v>-0.43607579186866197</v>
      </c>
      <c r="H43" s="141">
        <v>8.2482484409125006E-2</v>
      </c>
      <c r="I43" s="141">
        <v>-0.289110905221871</v>
      </c>
      <c r="J43" s="142">
        <v>6.9099553442539999E-2</v>
      </c>
      <c r="K43" s="141">
        <v>-0.74639001331801003</v>
      </c>
      <c r="L43" s="142">
        <v>7.5817668095023993E-2</v>
      </c>
      <c r="M43" s="141">
        <v>-0.89416928098473569</v>
      </c>
      <c r="N43" s="142">
        <v>0.128504638114151</v>
      </c>
      <c r="O43" s="141">
        <v>-1.7091671184588999</v>
      </c>
      <c r="P43" s="142">
        <v>0.11464219936338101</v>
      </c>
      <c r="Q43" s="141">
        <v>-0.21074513306050857</v>
      </c>
      <c r="R43" s="141">
        <v>0.100753925156278</v>
      </c>
      <c r="S43" s="141">
        <v>0.16011974154486019</v>
      </c>
      <c r="T43" s="141">
        <v>9.4500766716080001E-2</v>
      </c>
      <c r="U43" s="141">
        <v>-7.3974714017488785E-2</v>
      </c>
      <c r="V43" s="141">
        <v>9.5978825287682007E-2</v>
      </c>
      <c r="W43" s="141">
        <v>-0.37417238194868951</v>
      </c>
      <c r="X43" s="141">
        <v>0.14676751906063601</v>
      </c>
      <c r="Y43" s="148">
        <v>0.23899999999999988</v>
      </c>
      <c r="Z43" s="149">
        <v>64.322024528242281</v>
      </c>
      <c r="AA43" s="145">
        <v>2.6735589325651996</v>
      </c>
      <c r="AB43" s="50">
        <v>0.05</v>
      </c>
      <c r="AC43" s="142">
        <v>-0.23314283953757009</v>
      </c>
      <c r="AD43" s="142">
        <v>4.1966175783645282E-2</v>
      </c>
      <c r="AE43" s="142">
        <v>-0.29338306731435498</v>
      </c>
      <c r="AF43" s="142">
        <v>0.10702974153027608</v>
      </c>
      <c r="AG43" s="142">
        <v>-0.57132599407302997</v>
      </c>
      <c r="AH43" s="142">
        <v>0.1076008181358553</v>
      </c>
      <c r="AI43" s="142">
        <v>-0.67692415814651696</v>
      </c>
      <c r="AJ43" s="142">
        <v>0.1002040299855437</v>
      </c>
      <c r="AK43" s="142">
        <v>-1.12782541071371</v>
      </c>
      <c r="AL43" s="142">
        <v>0.13273599975275413</v>
      </c>
      <c r="AM43" s="142">
        <v>-6.2557951684647811E-2</v>
      </c>
      <c r="AN43" s="142">
        <v>1.7171384259481365E-2</v>
      </c>
      <c r="AO43" s="142">
        <v>4.6703629738455099E-2</v>
      </c>
      <c r="AP43" s="142">
        <v>6.0726211668004113E-2</v>
      </c>
      <c r="AQ43" s="142">
        <v>-6.2279027146849186E-2</v>
      </c>
      <c r="AR43" s="142">
        <v>7.5812093481899351E-2</v>
      </c>
      <c r="AS43" s="142">
        <v>-0.11717764260096009</v>
      </c>
      <c r="AT43" s="142">
        <v>0.13717526355570411</v>
      </c>
    </row>
  </sheetData>
  <mergeCells count="1">
    <mergeCell ref="C5:D5"/>
  </mergeCells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89493-38D2-314D-A433-A86A9EDF3D39}">
  <dimension ref="A2:S53"/>
  <sheetViews>
    <sheetView workbookViewId="0">
      <selection activeCell="A3" sqref="A3"/>
    </sheetView>
  </sheetViews>
  <sheetFormatPr baseColWidth="10" defaultRowHeight="15" x14ac:dyDescent="0.2"/>
  <cols>
    <col min="1" max="1" width="35.5" style="2" customWidth="1"/>
    <col min="2" max="2" width="22" style="2" bestFit="1" customWidth="1"/>
    <col min="3" max="3" width="14.33203125" style="2" bestFit="1" customWidth="1"/>
    <col min="4" max="6" width="11.6640625" bestFit="1" customWidth="1"/>
    <col min="7" max="7" width="11" bestFit="1" customWidth="1"/>
    <col min="8" max="8" width="11.6640625" bestFit="1" customWidth="1"/>
    <col min="9" max="10" width="11" bestFit="1" customWidth="1"/>
    <col min="11" max="11" width="11.6640625" bestFit="1" customWidth="1"/>
  </cols>
  <sheetData>
    <row r="2" spans="1:19" ht="16" x14ac:dyDescent="0.2">
      <c r="A2" s="68" t="s">
        <v>410</v>
      </c>
    </row>
    <row r="3" spans="1:19" x14ac:dyDescent="0.2">
      <c r="B3"/>
      <c r="C3"/>
    </row>
    <row r="4" spans="1:19" x14ac:dyDescent="0.2">
      <c r="A4" s="187"/>
      <c r="B4" s="183"/>
      <c r="C4" s="118"/>
      <c r="D4" s="184"/>
      <c r="E4" s="184"/>
      <c r="F4" s="185"/>
      <c r="G4" s="383" t="s">
        <v>322</v>
      </c>
      <c r="H4" s="384"/>
      <c r="I4" s="384"/>
      <c r="J4" s="385"/>
      <c r="K4" s="301"/>
    </row>
    <row r="5" spans="1:19" x14ac:dyDescent="0.2">
      <c r="A5" s="188" t="s">
        <v>135</v>
      </c>
      <c r="B5" s="189" t="s">
        <v>0</v>
      </c>
      <c r="C5" s="311" t="s">
        <v>377</v>
      </c>
      <c r="D5" s="200" t="s">
        <v>325</v>
      </c>
      <c r="E5" s="200" t="s">
        <v>327</v>
      </c>
      <c r="F5" s="205" t="s">
        <v>328</v>
      </c>
      <c r="G5" s="201" t="s">
        <v>308</v>
      </c>
      <c r="H5" s="200" t="s">
        <v>306</v>
      </c>
      <c r="I5" s="200" t="s">
        <v>307</v>
      </c>
      <c r="J5" s="205" t="s">
        <v>324</v>
      </c>
      <c r="K5" s="302" t="s">
        <v>358</v>
      </c>
    </row>
    <row r="6" spans="1:19" s="117" customFormat="1" x14ac:dyDescent="0.2">
      <c r="A6" s="190"/>
      <c r="B6" s="191"/>
      <c r="C6" s="33" t="s">
        <v>378</v>
      </c>
      <c r="D6" s="203" t="s">
        <v>326</v>
      </c>
      <c r="E6" s="203" t="s">
        <v>326</v>
      </c>
      <c r="F6" s="204" t="s">
        <v>326</v>
      </c>
      <c r="G6" s="202" t="s">
        <v>323</v>
      </c>
      <c r="H6" s="203"/>
      <c r="I6" s="203"/>
      <c r="J6" s="204"/>
      <c r="K6" s="303"/>
    </row>
    <row r="7" spans="1:19" s="4" customFormat="1" x14ac:dyDescent="0.2">
      <c r="A7" s="192"/>
      <c r="B7" s="193"/>
      <c r="C7" s="19"/>
      <c r="D7" s="180"/>
      <c r="E7" s="180"/>
      <c r="F7" s="181"/>
      <c r="G7" s="179"/>
      <c r="H7" s="180"/>
      <c r="I7" s="180"/>
      <c r="J7" s="181"/>
      <c r="K7" s="304"/>
    </row>
    <row r="8" spans="1:19" x14ac:dyDescent="0.2">
      <c r="A8" s="194" t="s">
        <v>168</v>
      </c>
      <c r="B8" s="195" t="s">
        <v>94</v>
      </c>
      <c r="C8" s="312">
        <v>43270</v>
      </c>
      <c r="D8" s="278">
        <v>1.4513745694128899</v>
      </c>
      <c r="E8" s="278">
        <v>0.58029032601189101</v>
      </c>
      <c r="F8" s="279">
        <v>0.94020202260487795</v>
      </c>
      <c r="G8" s="280">
        <v>0.74426597100000003</v>
      </c>
      <c r="H8" s="278">
        <v>171.40445310000001</v>
      </c>
      <c r="I8" s="278">
        <v>0.95476649000000002</v>
      </c>
      <c r="J8" s="279">
        <v>5.706923636</v>
      </c>
      <c r="K8" s="305">
        <v>3.3078487600000006</v>
      </c>
    </row>
    <row r="9" spans="1:19" x14ac:dyDescent="0.2">
      <c r="A9" s="194" t="s">
        <v>169</v>
      </c>
      <c r="B9" s="195" t="s">
        <v>95</v>
      </c>
      <c r="C9" s="312">
        <v>43270</v>
      </c>
      <c r="D9" s="278">
        <v>1.4467578124076901</v>
      </c>
      <c r="E9" s="278">
        <v>0.61332400982087798</v>
      </c>
      <c r="F9" s="279">
        <v>0.91525030317230804</v>
      </c>
      <c r="G9" s="280">
        <v>0.19760396399999999</v>
      </c>
      <c r="H9" s="278">
        <v>45.508192909999998</v>
      </c>
      <c r="I9" s="278">
        <v>1.0552632660000001</v>
      </c>
      <c r="J9" s="279">
        <v>4.6874812659999998</v>
      </c>
      <c r="K9" s="305">
        <v>3.5286422142857141</v>
      </c>
    </row>
    <row r="10" spans="1:19" x14ac:dyDescent="0.2">
      <c r="A10" s="194" t="s">
        <v>115</v>
      </c>
      <c r="B10" s="195" t="s">
        <v>96</v>
      </c>
      <c r="C10" s="312">
        <v>43270</v>
      </c>
      <c r="D10" s="278">
        <v>1.4607864335537299</v>
      </c>
      <c r="E10" s="278">
        <v>0.62267494814403102</v>
      </c>
      <c r="F10" s="279">
        <v>0.89640031094022898</v>
      </c>
      <c r="G10" s="280">
        <v>0.20055622300000001</v>
      </c>
      <c r="H10" s="278">
        <v>46.188098160000003</v>
      </c>
      <c r="I10" s="278">
        <v>1.098216233</v>
      </c>
      <c r="J10" s="279">
        <v>4.4771971160000001</v>
      </c>
      <c r="K10" s="305">
        <v>3.7840796792452829</v>
      </c>
    </row>
    <row r="11" spans="1:19" x14ac:dyDescent="0.2">
      <c r="A11" s="194" t="s">
        <v>116</v>
      </c>
      <c r="B11" s="195" t="s">
        <v>97</v>
      </c>
      <c r="C11" s="312">
        <v>43270</v>
      </c>
      <c r="D11" s="278">
        <v>1.4510475287742901</v>
      </c>
      <c r="E11" s="278">
        <v>0.609945666012216</v>
      </c>
      <c r="F11" s="279">
        <v>0.91992494608845898</v>
      </c>
      <c r="G11" s="280">
        <v>0.19322281999999999</v>
      </c>
      <c r="H11" s="278">
        <v>44.499215450000001</v>
      </c>
      <c r="I11" s="278">
        <v>1.0394924240000001</v>
      </c>
      <c r="J11" s="279">
        <v>5.1282235470000002</v>
      </c>
      <c r="K11" s="305">
        <v>3.4504074999999998</v>
      </c>
    </row>
    <row r="12" spans="1:19" x14ac:dyDescent="0.2">
      <c r="A12" s="194" t="s">
        <v>117</v>
      </c>
      <c r="B12" s="195" t="s">
        <v>98</v>
      </c>
      <c r="C12" s="312">
        <v>43271</v>
      </c>
      <c r="D12" s="278">
        <v>1.4516705375682599</v>
      </c>
      <c r="E12" s="278">
        <v>0.73227941114181905</v>
      </c>
      <c r="F12" s="279">
        <v>0.801145028655882</v>
      </c>
      <c r="G12" s="280">
        <v>9.5261206000000001E-2</v>
      </c>
      <c r="H12" s="278">
        <v>21.938655740000002</v>
      </c>
      <c r="I12" s="278">
        <v>1.548909479</v>
      </c>
      <c r="J12" s="279">
        <v>6.875964422</v>
      </c>
      <c r="K12" s="305">
        <v>1.6424345862068968</v>
      </c>
    </row>
    <row r="13" spans="1:19" x14ac:dyDescent="0.2">
      <c r="A13" s="194" t="s">
        <v>118</v>
      </c>
      <c r="B13" s="195" t="s">
        <v>99</v>
      </c>
      <c r="C13" s="312">
        <v>43271</v>
      </c>
      <c r="D13" s="278">
        <v>1.4060382379098499</v>
      </c>
      <c r="E13" s="278">
        <v>0.68917380973920295</v>
      </c>
      <c r="F13" s="279">
        <v>0.82377437301904799</v>
      </c>
      <c r="G13" s="280">
        <v>8.5724162000000007E-2</v>
      </c>
      <c r="H13" s="278">
        <v>19.742274510000001</v>
      </c>
      <c r="I13" s="278">
        <v>1.438882089</v>
      </c>
      <c r="J13" s="279">
        <v>6.1818788419999997</v>
      </c>
      <c r="K13" s="305">
        <v>1.904981377777778</v>
      </c>
      <c r="M13" s="328" t="s">
        <v>388</v>
      </c>
      <c r="N13" s="329"/>
      <c r="O13" s="329"/>
      <c r="P13" s="329"/>
      <c r="Q13" s="329"/>
      <c r="R13" s="329"/>
      <c r="S13" s="330"/>
    </row>
    <row r="14" spans="1:19" x14ac:dyDescent="0.2">
      <c r="A14" s="194" t="s">
        <v>147</v>
      </c>
      <c r="B14" s="195" t="s">
        <v>100</v>
      </c>
      <c r="C14" s="312">
        <v>43290</v>
      </c>
      <c r="D14" s="278">
        <v>1.45345501904107</v>
      </c>
      <c r="E14" s="278">
        <v>0.60913429596333701</v>
      </c>
      <c r="F14" s="279">
        <v>0.91542810769144201</v>
      </c>
      <c r="G14" s="280">
        <v>0.26771118199999999</v>
      </c>
      <c r="H14" s="278">
        <v>61.653885209999999</v>
      </c>
      <c r="I14" s="278">
        <v>1.1122184209999999</v>
      </c>
      <c r="J14" s="279">
        <v>5.8922388720000001</v>
      </c>
      <c r="K14" s="305">
        <v>2.5991376893203881</v>
      </c>
      <c r="M14" s="331" t="s">
        <v>389</v>
      </c>
      <c r="N14" s="332"/>
      <c r="O14" s="332"/>
      <c r="P14" s="332"/>
      <c r="Q14" s="332"/>
      <c r="R14" s="332"/>
      <c r="S14" s="333"/>
    </row>
    <row r="15" spans="1:19" x14ac:dyDescent="0.2">
      <c r="A15" s="194" t="s">
        <v>148</v>
      </c>
      <c r="B15" s="195" t="s">
        <v>101</v>
      </c>
      <c r="C15" s="312">
        <v>43290</v>
      </c>
      <c r="D15" s="278">
        <v>1.4158284389184099</v>
      </c>
      <c r="E15" s="278">
        <v>0.66395986434671905</v>
      </c>
      <c r="F15" s="279">
        <v>0.85485895583845495</v>
      </c>
      <c r="G15" s="280">
        <v>0.108563092</v>
      </c>
      <c r="H15" s="278">
        <v>25.00208009</v>
      </c>
      <c r="I15" s="278">
        <v>1.283804996</v>
      </c>
      <c r="J15" s="279">
        <v>6.1937176469999997</v>
      </c>
      <c r="K15" s="305">
        <v>2.0104276296296297</v>
      </c>
      <c r="M15" s="331" t="s">
        <v>390</v>
      </c>
      <c r="N15" s="332"/>
      <c r="O15" s="332"/>
      <c r="P15" s="332"/>
      <c r="Q15" s="332"/>
      <c r="R15" s="332"/>
      <c r="S15" s="333"/>
    </row>
    <row r="16" spans="1:19" x14ac:dyDescent="0.2">
      <c r="A16" s="194" t="s">
        <v>113</v>
      </c>
      <c r="B16" s="195" t="s">
        <v>102</v>
      </c>
      <c r="C16" s="312">
        <v>43290</v>
      </c>
      <c r="D16" s="278">
        <v>1.43903243757958</v>
      </c>
      <c r="E16" s="278">
        <v>0.63441208106122404</v>
      </c>
      <c r="F16" s="279">
        <v>0.89499282057015594</v>
      </c>
      <c r="G16" s="280">
        <v>0.178735793</v>
      </c>
      <c r="H16" s="278">
        <v>41.162853130000002</v>
      </c>
      <c r="I16" s="278">
        <v>1.1469401990000001</v>
      </c>
      <c r="J16" s="279">
        <v>6.03296353</v>
      </c>
      <c r="K16" s="305">
        <v>2.7497814307692305</v>
      </c>
      <c r="M16" s="331" t="s">
        <v>391</v>
      </c>
      <c r="N16" s="332"/>
      <c r="O16" s="332"/>
      <c r="P16" s="332"/>
      <c r="Q16" s="332"/>
      <c r="R16" s="332"/>
      <c r="S16" s="333"/>
    </row>
    <row r="17" spans="1:19" x14ac:dyDescent="0.2">
      <c r="A17" s="194" t="s">
        <v>170</v>
      </c>
      <c r="B17" s="195" t="s">
        <v>103</v>
      </c>
      <c r="C17" s="312">
        <v>43290</v>
      </c>
      <c r="D17" s="278">
        <v>1.42861387678118</v>
      </c>
      <c r="E17" s="278">
        <v>0.56237678473077701</v>
      </c>
      <c r="F17" s="279">
        <v>0.943321478421002</v>
      </c>
      <c r="G17" s="280">
        <v>0.53649550899999998</v>
      </c>
      <c r="H17" s="278">
        <v>123.5549157</v>
      </c>
      <c r="I17" s="278">
        <v>0.95949054600000006</v>
      </c>
      <c r="J17" s="279">
        <v>5.514645421</v>
      </c>
      <c r="K17" s="305">
        <v>3.3955411962025317</v>
      </c>
      <c r="M17" s="331"/>
      <c r="N17" s="332"/>
      <c r="O17" s="332"/>
      <c r="P17" s="332"/>
      <c r="Q17" s="332"/>
      <c r="R17" s="332"/>
      <c r="S17" s="333"/>
    </row>
    <row r="18" spans="1:19" x14ac:dyDescent="0.2">
      <c r="A18" s="196" t="s">
        <v>176</v>
      </c>
      <c r="B18" s="195" t="s">
        <v>104</v>
      </c>
      <c r="C18" s="312">
        <v>43290</v>
      </c>
      <c r="D18" s="278">
        <v>1.4451614710301699</v>
      </c>
      <c r="E18" s="278">
        <v>0.55439333192641704</v>
      </c>
      <c r="F18" s="279">
        <v>0.93333923067232205</v>
      </c>
      <c r="G18" s="280">
        <v>0.19448154300000001</v>
      </c>
      <c r="H18" s="278">
        <v>44.789099350000001</v>
      </c>
      <c r="I18" s="278">
        <v>0.98617704699999997</v>
      </c>
      <c r="J18" s="279">
        <v>4.8160598390000002</v>
      </c>
      <c r="K18" s="305">
        <v>3.4728846964285722</v>
      </c>
      <c r="M18" s="331"/>
      <c r="N18" s="332"/>
      <c r="O18" s="332"/>
      <c r="P18" s="332"/>
      <c r="Q18" s="332"/>
      <c r="R18" s="332"/>
      <c r="S18" s="333"/>
    </row>
    <row r="19" spans="1:19" x14ac:dyDescent="0.2">
      <c r="A19" s="194" t="s">
        <v>119</v>
      </c>
      <c r="B19" s="195" t="s">
        <v>105</v>
      </c>
      <c r="C19" s="312">
        <v>43290</v>
      </c>
      <c r="D19" s="278">
        <v>1.43903243757958</v>
      </c>
      <c r="E19" s="278">
        <v>0.63441208106122404</v>
      </c>
      <c r="F19" s="279">
        <v>0.89499282057015594</v>
      </c>
      <c r="G19" s="280">
        <v>0.178735793</v>
      </c>
      <c r="H19" s="278">
        <v>41.162853130000002</v>
      </c>
      <c r="I19" s="278">
        <v>1.1469401990000001</v>
      </c>
      <c r="J19" s="279">
        <v>6.03296353</v>
      </c>
      <c r="K19" s="305">
        <v>4.0621771136363636</v>
      </c>
      <c r="M19" s="331" t="s">
        <v>392</v>
      </c>
      <c r="N19" s="332"/>
      <c r="O19" s="332"/>
      <c r="P19" s="332"/>
      <c r="Q19" s="332"/>
      <c r="R19" s="332"/>
      <c r="S19" s="333"/>
    </row>
    <row r="20" spans="1:19" x14ac:dyDescent="0.2">
      <c r="A20" s="194" t="s">
        <v>120</v>
      </c>
      <c r="B20" s="195" t="s">
        <v>106</v>
      </c>
      <c r="C20" s="312">
        <v>43290</v>
      </c>
      <c r="D20" s="278">
        <v>1.4977360175910499</v>
      </c>
      <c r="E20" s="278">
        <v>0.62889910580363995</v>
      </c>
      <c r="F20" s="279">
        <v>0.90697510138770598</v>
      </c>
      <c r="G20" s="280">
        <v>3.7537134999999999E-2</v>
      </c>
      <c r="H20" s="278">
        <v>8.6448021910000001</v>
      </c>
      <c r="I20" s="278">
        <v>1.1169099760000001</v>
      </c>
      <c r="J20" s="279">
        <v>4.2718289739999999</v>
      </c>
      <c r="K20" s="305">
        <v>2.887471923076923</v>
      </c>
      <c r="M20" s="331"/>
      <c r="N20" s="332"/>
      <c r="O20" s="332"/>
      <c r="P20" s="332"/>
      <c r="Q20" s="332"/>
      <c r="R20" s="332"/>
      <c r="S20" s="333"/>
    </row>
    <row r="21" spans="1:19" x14ac:dyDescent="0.2">
      <c r="A21" s="194" t="s">
        <v>121</v>
      </c>
      <c r="B21" s="195" t="s">
        <v>107</v>
      </c>
      <c r="C21" s="312">
        <v>43290</v>
      </c>
      <c r="D21" s="278">
        <v>1.43705986127364</v>
      </c>
      <c r="E21" s="278">
        <v>0.58553499193790004</v>
      </c>
      <c r="F21" s="279">
        <v>0.93307608010896104</v>
      </c>
      <c r="G21" s="280">
        <v>0.38316350700000001</v>
      </c>
      <c r="H21" s="278">
        <v>88.242555659999994</v>
      </c>
      <c r="I21" s="278">
        <v>1.0393850469999999</v>
      </c>
      <c r="J21" s="279">
        <v>6.4971772359999997</v>
      </c>
      <c r="K21" s="305">
        <v>3.0653080560000001</v>
      </c>
      <c r="M21" s="331"/>
      <c r="N21" s="332"/>
      <c r="O21" s="332"/>
      <c r="P21" s="332"/>
      <c r="Q21" s="332"/>
      <c r="R21" s="332"/>
      <c r="S21" s="333"/>
    </row>
    <row r="22" spans="1:19" x14ac:dyDescent="0.2">
      <c r="A22" s="194" t="s">
        <v>122</v>
      </c>
      <c r="B22" s="195" t="s">
        <v>108</v>
      </c>
      <c r="C22" s="312">
        <v>43287</v>
      </c>
      <c r="D22" s="278">
        <v>1.45108923570554</v>
      </c>
      <c r="E22" s="278">
        <v>0.60458391478858398</v>
      </c>
      <c r="F22" s="279">
        <v>0.90644221739719399</v>
      </c>
      <c r="G22" s="280">
        <v>0.18249586700000001</v>
      </c>
      <c r="H22" s="278">
        <v>42.028798170000002</v>
      </c>
      <c r="I22" s="278">
        <v>1.0966742970000001</v>
      </c>
      <c r="J22" s="279">
        <v>5.0234979439999998</v>
      </c>
      <c r="K22" s="305">
        <v>3.2016818771929825</v>
      </c>
      <c r="M22" s="331" t="s">
        <v>393</v>
      </c>
      <c r="N22" s="332"/>
      <c r="O22" s="332"/>
      <c r="P22" s="332"/>
      <c r="Q22" s="332"/>
      <c r="R22" s="332"/>
      <c r="S22" s="333"/>
    </row>
    <row r="23" spans="1:19" x14ac:dyDescent="0.2">
      <c r="A23" s="194" t="s">
        <v>123</v>
      </c>
      <c r="B23" s="195" t="s">
        <v>109</v>
      </c>
      <c r="C23" s="312">
        <v>43287</v>
      </c>
      <c r="D23" s="278">
        <v>1.5188163547403499</v>
      </c>
      <c r="E23" s="278">
        <v>0.57424172836647303</v>
      </c>
      <c r="F23" s="279">
        <v>0.93698036396321904</v>
      </c>
      <c r="G23" s="280">
        <v>0.13364948400000001</v>
      </c>
      <c r="H23" s="278">
        <v>30.779476169999999</v>
      </c>
      <c r="I23" s="278">
        <v>0.94049117199999999</v>
      </c>
      <c r="J23" s="279">
        <v>4.9031865909999999</v>
      </c>
      <c r="K23" s="305">
        <v>3.2597435121951226</v>
      </c>
      <c r="M23" s="331" t="s">
        <v>394</v>
      </c>
      <c r="N23" s="332"/>
      <c r="O23" s="332"/>
      <c r="P23" s="332"/>
      <c r="Q23" s="332"/>
      <c r="R23" s="332"/>
      <c r="S23" s="333"/>
    </row>
    <row r="24" spans="1:19" x14ac:dyDescent="0.2">
      <c r="A24" s="196" t="s">
        <v>178</v>
      </c>
      <c r="B24" s="195" t="s">
        <v>110</v>
      </c>
      <c r="C24" s="312">
        <v>43287</v>
      </c>
      <c r="D24" s="278">
        <v>1.4415487918410099</v>
      </c>
      <c r="E24" s="278">
        <v>0.60783733650242899</v>
      </c>
      <c r="F24" s="279">
        <v>0.90769954700844102</v>
      </c>
      <c r="G24" s="280">
        <v>0.15018761999999999</v>
      </c>
      <c r="H24" s="278">
        <v>34.588208889999997</v>
      </c>
      <c r="I24" s="278">
        <v>1.1245897380000001</v>
      </c>
      <c r="J24" s="279">
        <v>5.349101611</v>
      </c>
      <c r="K24" s="305">
        <v>3.1289087499999999</v>
      </c>
      <c r="M24" s="331" t="s">
        <v>395</v>
      </c>
      <c r="N24" s="332"/>
      <c r="O24" s="332"/>
      <c r="P24" s="332"/>
      <c r="Q24" s="332"/>
      <c r="R24" s="332"/>
      <c r="S24" s="333"/>
    </row>
    <row r="25" spans="1:19" x14ac:dyDescent="0.2">
      <c r="A25" s="196" t="s">
        <v>179</v>
      </c>
      <c r="B25" s="195" t="s">
        <v>111</v>
      </c>
      <c r="C25" s="312">
        <v>43287</v>
      </c>
      <c r="D25" s="278">
        <v>1.45921007369558</v>
      </c>
      <c r="E25" s="278">
        <v>0.60788729275652997</v>
      </c>
      <c r="F25" s="279">
        <v>0.91072006084555301</v>
      </c>
      <c r="G25" s="280">
        <v>0.15119355500000001</v>
      </c>
      <c r="H25" s="278">
        <v>34.819875719999999</v>
      </c>
      <c r="I25" s="278">
        <v>1.111910886</v>
      </c>
      <c r="J25" s="279">
        <v>5.4134464470000001</v>
      </c>
      <c r="K25" s="305">
        <v>3.0238711</v>
      </c>
      <c r="M25" s="331" t="s">
        <v>396</v>
      </c>
      <c r="N25" s="332"/>
      <c r="O25" s="332"/>
      <c r="P25" s="332"/>
      <c r="Q25" s="332"/>
      <c r="R25" s="332"/>
      <c r="S25" s="333"/>
    </row>
    <row r="26" spans="1:19" x14ac:dyDescent="0.2">
      <c r="A26" s="194" t="s">
        <v>114</v>
      </c>
      <c r="B26" s="195" t="s">
        <v>112</v>
      </c>
      <c r="C26" s="312">
        <v>43287</v>
      </c>
      <c r="D26" s="278">
        <v>1.4994329602924601</v>
      </c>
      <c r="E26" s="278">
        <v>0.53761390311242996</v>
      </c>
      <c r="F26" s="279">
        <v>0.93481029303062901</v>
      </c>
      <c r="G26" s="280">
        <v>0.210508272</v>
      </c>
      <c r="H26" s="278">
        <v>48.480055040000003</v>
      </c>
      <c r="I26" s="278">
        <v>0.84779722199999996</v>
      </c>
      <c r="J26" s="279">
        <v>4.5260144650000003</v>
      </c>
      <c r="K26" s="305">
        <v>3.5679368135593217</v>
      </c>
      <c r="M26" s="331" t="s">
        <v>397</v>
      </c>
      <c r="N26" s="332"/>
      <c r="O26" s="332"/>
      <c r="P26" s="332"/>
      <c r="Q26" s="332"/>
      <c r="R26" s="332"/>
      <c r="S26" s="333"/>
    </row>
    <row r="27" spans="1:19" x14ac:dyDescent="0.2">
      <c r="A27" s="194"/>
      <c r="B27" s="195"/>
      <c r="C27" s="19"/>
      <c r="D27" s="278"/>
      <c r="E27" s="278"/>
      <c r="F27" s="279"/>
      <c r="G27" s="280"/>
      <c r="H27" s="278"/>
      <c r="I27" s="278"/>
      <c r="J27" s="279"/>
      <c r="K27" s="305"/>
      <c r="M27" s="331" t="s">
        <v>398</v>
      </c>
      <c r="N27" s="332"/>
      <c r="O27" s="332"/>
      <c r="P27" s="332"/>
      <c r="Q27" s="332"/>
      <c r="R27" s="332"/>
      <c r="S27" s="333"/>
    </row>
    <row r="28" spans="1:19" x14ac:dyDescent="0.2">
      <c r="A28" s="194" t="s">
        <v>118</v>
      </c>
      <c r="B28" s="186" t="s">
        <v>290</v>
      </c>
      <c r="C28" s="314"/>
      <c r="D28" s="307"/>
      <c r="E28" s="307"/>
      <c r="F28" s="308"/>
      <c r="G28" s="280">
        <v>7.6196128000000002E-2</v>
      </c>
      <c r="H28" s="278">
        <v>17.547968319999999</v>
      </c>
      <c r="I28" s="278">
        <v>1.4788192090000001</v>
      </c>
      <c r="J28" s="279">
        <v>8.3858481519999994</v>
      </c>
      <c r="K28" s="305">
        <v>1.6564375652173899</v>
      </c>
      <c r="M28" s="331" t="s">
        <v>399</v>
      </c>
      <c r="N28" s="332"/>
      <c r="O28" s="332"/>
      <c r="P28" s="332"/>
      <c r="Q28" s="332"/>
      <c r="R28" s="332"/>
      <c r="S28" s="333"/>
    </row>
    <row r="29" spans="1:19" x14ac:dyDescent="0.2">
      <c r="A29" s="194" t="s">
        <v>118</v>
      </c>
      <c r="B29" s="186" t="s">
        <v>291</v>
      </c>
      <c r="C29" s="314"/>
      <c r="D29" s="307"/>
      <c r="E29" s="307"/>
      <c r="F29" s="308"/>
      <c r="G29" s="280">
        <v>8.1555361000000007E-2</v>
      </c>
      <c r="H29" s="278">
        <v>18.782199550000001</v>
      </c>
      <c r="I29" s="278">
        <v>1.254309466</v>
      </c>
      <c r="J29" s="279">
        <v>10.13394169</v>
      </c>
      <c r="K29" s="305">
        <v>1.5387803962264153</v>
      </c>
      <c r="M29" s="331" t="s">
        <v>400</v>
      </c>
      <c r="N29" s="332"/>
      <c r="O29" s="332"/>
      <c r="P29" s="332"/>
      <c r="Q29" s="332"/>
      <c r="R29" s="332"/>
      <c r="S29" s="333"/>
    </row>
    <row r="30" spans="1:19" x14ac:dyDescent="0.2">
      <c r="A30" s="194" t="s">
        <v>118</v>
      </c>
      <c r="B30" s="186" t="s">
        <v>292</v>
      </c>
      <c r="C30" s="314"/>
      <c r="D30" s="307"/>
      <c r="E30" s="307"/>
      <c r="F30" s="308"/>
      <c r="G30" s="280">
        <v>7.8229969999999996E-2</v>
      </c>
      <c r="H30" s="278">
        <v>18.016362040000001</v>
      </c>
      <c r="I30" s="278">
        <v>1.3050480950000001</v>
      </c>
      <c r="J30" s="279">
        <v>9.4033986420000009</v>
      </c>
      <c r="K30" s="305">
        <v>1.533920980392157</v>
      </c>
      <c r="M30" s="331" t="s">
        <v>401</v>
      </c>
      <c r="N30" s="332"/>
      <c r="O30" s="332"/>
      <c r="P30" s="332"/>
      <c r="Q30" s="332"/>
      <c r="R30" s="332"/>
      <c r="S30" s="333"/>
    </row>
    <row r="31" spans="1:19" x14ac:dyDescent="0.2">
      <c r="A31" s="194" t="s">
        <v>118</v>
      </c>
      <c r="B31" s="186" t="s">
        <v>293</v>
      </c>
      <c r="C31" s="314"/>
      <c r="D31" s="307"/>
      <c r="E31" s="307"/>
      <c r="F31" s="308"/>
      <c r="G31" s="280">
        <v>7.6784705999999994E-2</v>
      </c>
      <c r="H31" s="278">
        <v>17.68351784</v>
      </c>
      <c r="I31" s="278">
        <v>1.3551839459999999</v>
      </c>
      <c r="J31" s="279">
        <v>9.0632412500000008</v>
      </c>
      <c r="K31" s="305">
        <v>1.6692327391304349</v>
      </c>
      <c r="M31" s="331" t="s">
        <v>402</v>
      </c>
      <c r="N31" s="332"/>
      <c r="O31" s="332"/>
      <c r="P31" s="332"/>
      <c r="Q31" s="332"/>
      <c r="R31" s="332"/>
      <c r="S31" s="333"/>
    </row>
    <row r="32" spans="1:19" x14ac:dyDescent="0.2">
      <c r="A32" s="194" t="s">
        <v>119</v>
      </c>
      <c r="B32" s="197" t="s">
        <v>294</v>
      </c>
      <c r="C32" s="315"/>
      <c r="D32" s="307"/>
      <c r="E32" s="307"/>
      <c r="F32" s="308"/>
      <c r="G32" s="280">
        <v>0.10273070300000001</v>
      </c>
      <c r="H32" s="278">
        <v>23.65888099</v>
      </c>
      <c r="I32" s="278">
        <v>0.99939633699999997</v>
      </c>
      <c r="J32" s="279">
        <v>5.3169838599999997</v>
      </c>
      <c r="K32" s="305">
        <v>2.8536306388888888</v>
      </c>
      <c r="M32" s="334" t="s">
        <v>403</v>
      </c>
      <c r="N32" s="335"/>
      <c r="O32" s="335"/>
      <c r="P32" s="335"/>
      <c r="Q32" s="335"/>
      <c r="R32" s="335"/>
      <c r="S32" s="336"/>
    </row>
    <row r="33" spans="1:11" x14ac:dyDescent="0.2">
      <c r="A33" s="194" t="s">
        <v>119</v>
      </c>
      <c r="B33" s="197" t="s">
        <v>295</v>
      </c>
      <c r="C33" s="315"/>
      <c r="D33" s="307"/>
      <c r="E33" s="307"/>
      <c r="F33" s="308"/>
      <c r="G33" s="280">
        <v>0.22839074100000001</v>
      </c>
      <c r="H33" s="278">
        <v>52.59838774</v>
      </c>
      <c r="I33" s="278">
        <v>0.89102213799999996</v>
      </c>
      <c r="J33" s="279">
        <v>5.2491790119999999</v>
      </c>
      <c r="K33" s="305">
        <v>3.3586873676470592</v>
      </c>
    </row>
    <row r="34" spans="1:11" x14ac:dyDescent="0.2">
      <c r="A34" s="194" t="s">
        <v>119</v>
      </c>
      <c r="B34" s="197" t="s">
        <v>296</v>
      </c>
      <c r="C34" s="315"/>
      <c r="D34" s="307"/>
      <c r="E34" s="307"/>
      <c r="F34" s="308"/>
      <c r="G34" s="280">
        <v>0.219315386</v>
      </c>
      <c r="H34" s="278">
        <v>50.508333350000001</v>
      </c>
      <c r="I34" s="278">
        <v>0.8578789</v>
      </c>
      <c r="J34" s="279">
        <v>5.1352780060000001</v>
      </c>
      <c r="K34" s="305">
        <v>3.2733639701492536</v>
      </c>
    </row>
    <row r="35" spans="1:11" ht="16" customHeight="1" x14ac:dyDescent="0.2">
      <c r="A35" s="194" t="s">
        <v>119</v>
      </c>
      <c r="B35" s="197" t="s">
        <v>297</v>
      </c>
      <c r="C35" s="315"/>
      <c r="D35" s="307"/>
      <c r="E35" s="307"/>
      <c r="F35" s="308"/>
      <c r="G35" s="280"/>
      <c r="H35" s="278"/>
      <c r="I35" s="278"/>
      <c r="J35" s="279"/>
      <c r="K35" s="305"/>
    </row>
    <row r="36" spans="1:11" x14ac:dyDescent="0.2">
      <c r="A36" s="194" t="s">
        <v>114</v>
      </c>
      <c r="B36" s="197" t="s">
        <v>298</v>
      </c>
      <c r="C36" s="315"/>
      <c r="D36" s="307"/>
      <c r="E36" s="307"/>
      <c r="F36" s="308"/>
      <c r="G36" s="280">
        <v>0.227354312</v>
      </c>
      <c r="H36" s="278">
        <v>52.359698049999999</v>
      </c>
      <c r="I36" s="278">
        <v>0.99736152600000005</v>
      </c>
      <c r="J36" s="279">
        <v>5.3924330549999997</v>
      </c>
      <c r="K36" s="305">
        <v>3.4447623030303034</v>
      </c>
    </row>
    <row r="37" spans="1:11" x14ac:dyDescent="0.2">
      <c r="A37" s="194" t="s">
        <v>114</v>
      </c>
      <c r="B37" s="197" t="s">
        <v>299</v>
      </c>
      <c r="C37" s="315"/>
      <c r="D37" s="307"/>
      <c r="E37" s="307"/>
      <c r="F37" s="308"/>
      <c r="G37" s="280">
        <v>0.22482681299999999</v>
      </c>
      <c r="H37" s="278">
        <v>51.777614989999996</v>
      </c>
      <c r="I37" s="278">
        <v>0.83720289299999995</v>
      </c>
      <c r="J37" s="279">
        <v>4.9031171909999998</v>
      </c>
      <c r="K37" s="305">
        <v>3.3556240746268653</v>
      </c>
    </row>
    <row r="38" spans="1:11" x14ac:dyDescent="0.2">
      <c r="A38" s="194" t="s">
        <v>114</v>
      </c>
      <c r="B38" s="197" t="s">
        <v>300</v>
      </c>
      <c r="C38" s="315"/>
      <c r="D38" s="307"/>
      <c r="E38" s="307"/>
      <c r="F38" s="308"/>
      <c r="G38" s="280">
        <v>0.10905667500000001</v>
      </c>
      <c r="H38" s="278">
        <v>25.11575234</v>
      </c>
      <c r="I38" s="278">
        <v>0.86507217800000002</v>
      </c>
      <c r="J38" s="279">
        <v>5.3404696679999999</v>
      </c>
      <c r="K38" s="305">
        <v>2.4785607954545452</v>
      </c>
    </row>
    <row r="39" spans="1:11" x14ac:dyDescent="0.2">
      <c r="A39" s="194" t="s">
        <v>114</v>
      </c>
      <c r="B39" s="197" t="s">
        <v>301</v>
      </c>
      <c r="C39" s="315"/>
      <c r="D39" s="307"/>
      <c r="E39" s="307"/>
      <c r="F39" s="308"/>
      <c r="G39" s="280">
        <v>8.2270055999999994E-2</v>
      </c>
      <c r="H39" s="278">
        <v>18.946793899999999</v>
      </c>
      <c r="I39" s="278">
        <v>0.81767188999999996</v>
      </c>
      <c r="J39" s="279">
        <v>6.0972629510000003</v>
      </c>
      <c r="K39" s="305">
        <v>2.3505730285714286</v>
      </c>
    </row>
    <row r="40" spans="1:11" x14ac:dyDescent="0.2">
      <c r="A40" s="194" t="s">
        <v>122</v>
      </c>
      <c r="B40" s="197" t="s">
        <v>302</v>
      </c>
      <c r="C40" s="315"/>
      <c r="D40" s="307"/>
      <c r="E40" s="307"/>
      <c r="F40" s="308"/>
      <c r="G40" s="280">
        <v>0.23806095099999999</v>
      </c>
      <c r="H40" s="278">
        <v>54.825437059999999</v>
      </c>
      <c r="I40" s="278">
        <v>1.1294917259999999</v>
      </c>
      <c r="J40" s="279">
        <v>3.5021820140000002</v>
      </c>
      <c r="K40" s="305">
        <v>3.0520634743589743</v>
      </c>
    </row>
    <row r="41" spans="1:11" x14ac:dyDescent="0.2">
      <c r="A41" s="194" t="s">
        <v>122</v>
      </c>
      <c r="B41" s="197" t="s">
        <v>303</v>
      </c>
      <c r="C41" s="315"/>
      <c r="D41" s="307"/>
      <c r="E41" s="307"/>
      <c r="F41" s="308"/>
      <c r="G41" s="280">
        <v>0.16045699099999999</v>
      </c>
      <c r="H41" s="278">
        <v>36.953245070000001</v>
      </c>
      <c r="I41" s="278">
        <v>0.98636800800000002</v>
      </c>
      <c r="J41" s="279">
        <v>6.1746158600000003</v>
      </c>
      <c r="K41" s="305">
        <v>2.8653034107142861</v>
      </c>
    </row>
    <row r="42" spans="1:11" x14ac:dyDescent="0.2">
      <c r="A42" s="194" t="s">
        <v>122</v>
      </c>
      <c r="B42" s="197" t="s">
        <v>304</v>
      </c>
      <c r="C42" s="315"/>
      <c r="D42" s="307"/>
      <c r="E42" s="307"/>
      <c r="F42" s="308"/>
      <c r="G42" s="280">
        <v>0.18607747599999999</v>
      </c>
      <c r="H42" s="278">
        <v>42.853642630000003</v>
      </c>
      <c r="I42" s="278">
        <v>1.008125835</v>
      </c>
      <c r="J42" s="279">
        <v>5.7750173330000001</v>
      </c>
      <c r="K42" s="305">
        <v>2.7364334705882354</v>
      </c>
    </row>
    <row r="43" spans="1:11" x14ac:dyDescent="0.2">
      <c r="A43" s="198" t="s">
        <v>122</v>
      </c>
      <c r="B43" s="199" t="s">
        <v>305</v>
      </c>
      <c r="C43" s="316"/>
      <c r="D43" s="309"/>
      <c r="E43" s="309"/>
      <c r="F43" s="310"/>
      <c r="G43" s="283">
        <v>0.18551780000000001</v>
      </c>
      <c r="H43" s="281">
        <v>42.724749289999998</v>
      </c>
      <c r="I43" s="281">
        <v>1.001614832</v>
      </c>
      <c r="J43" s="282">
        <v>6.3656785850000004</v>
      </c>
      <c r="K43" s="306">
        <v>2.688663768115942</v>
      </c>
    </row>
    <row r="44" spans="1:11" x14ac:dyDescent="0.2">
      <c r="K44" s="182"/>
    </row>
    <row r="45" spans="1:11" x14ac:dyDescent="0.2">
      <c r="A45" s="313" t="s">
        <v>387</v>
      </c>
    </row>
    <row r="46" spans="1:11" s="177" customFormat="1" ht="32" x14ac:dyDescent="0.2">
      <c r="A46" s="339" t="s">
        <v>380</v>
      </c>
      <c r="B46" s="340" t="s">
        <v>379</v>
      </c>
      <c r="C46" s="341" t="s">
        <v>386</v>
      </c>
      <c r="D46" s="342" t="s">
        <v>383</v>
      </c>
      <c r="E46" s="342" t="s">
        <v>384</v>
      </c>
      <c r="F46" s="343" t="s">
        <v>385</v>
      </c>
      <c r="G46" s="344" t="s">
        <v>308</v>
      </c>
      <c r="H46" s="345" t="s">
        <v>306</v>
      </c>
      <c r="I46" s="345" t="s">
        <v>307</v>
      </c>
      <c r="J46" s="346" t="s">
        <v>324</v>
      </c>
      <c r="K46" s="347" t="s">
        <v>358</v>
      </c>
    </row>
    <row r="47" spans="1:11" x14ac:dyDescent="0.2">
      <c r="A47" s="317" t="s">
        <v>179</v>
      </c>
      <c r="B47" s="324" t="s">
        <v>381</v>
      </c>
      <c r="C47" s="326">
        <v>43322</v>
      </c>
      <c r="D47" s="318">
        <v>1.4423567092385201</v>
      </c>
      <c r="E47" s="318">
        <v>0.60133153636940695</v>
      </c>
      <c r="F47" s="319">
        <v>0.91198553450006803</v>
      </c>
      <c r="G47" s="337">
        <v>0.14041140899999999</v>
      </c>
      <c r="H47" s="307"/>
      <c r="I47" s="318">
        <v>2.7450607956719</v>
      </c>
      <c r="J47" s="319">
        <v>5.1615455267643497</v>
      </c>
      <c r="K47" s="348"/>
    </row>
    <row r="48" spans="1:11" x14ac:dyDescent="0.2">
      <c r="A48" s="320" t="s">
        <v>118</v>
      </c>
      <c r="B48" s="324" t="s">
        <v>382</v>
      </c>
      <c r="C48" s="326">
        <v>43287</v>
      </c>
      <c r="D48" s="318">
        <v>1.4229807784442301</v>
      </c>
      <c r="E48" s="318">
        <v>0.68112374589531</v>
      </c>
      <c r="F48" s="319">
        <v>0.84515362680626804</v>
      </c>
      <c r="G48" s="337">
        <v>7.7421974000000005E-2</v>
      </c>
      <c r="H48" s="307"/>
      <c r="I48" s="318">
        <v>3.9343689157318802</v>
      </c>
      <c r="J48" s="319">
        <v>5.5608995747177099</v>
      </c>
      <c r="K48" s="349"/>
    </row>
    <row r="49" spans="1:11" x14ac:dyDescent="0.2">
      <c r="A49" s="321" t="s">
        <v>118</v>
      </c>
      <c r="B49" s="325" t="s">
        <v>382</v>
      </c>
      <c r="C49" s="327">
        <v>43322</v>
      </c>
      <c r="D49" s="322">
        <v>1.4060382379098499</v>
      </c>
      <c r="E49" s="322">
        <v>0.68917380973920295</v>
      </c>
      <c r="F49" s="323">
        <v>0.82377437301904799</v>
      </c>
      <c r="G49" s="338">
        <v>8.5724162000000007E-2</v>
      </c>
      <c r="H49" s="309"/>
      <c r="I49" s="322">
        <v>3.18359917163309</v>
      </c>
      <c r="J49" s="323">
        <v>5.5131984413519497</v>
      </c>
      <c r="K49" s="350"/>
    </row>
    <row r="51" spans="1:11" x14ac:dyDescent="0.2">
      <c r="G51" s="313"/>
    </row>
    <row r="52" spans="1:11" x14ac:dyDescent="0.2">
      <c r="G52" s="313"/>
    </row>
    <row r="53" spans="1:11" x14ac:dyDescent="0.2">
      <c r="G53" s="313"/>
    </row>
  </sheetData>
  <mergeCells count="1"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Index</vt:lpstr>
      <vt:lpstr>Table 1</vt:lpstr>
      <vt:lpstr>Table 2</vt:lpstr>
      <vt:lpstr>Table 3</vt:lpstr>
      <vt:lpstr>Table 4</vt:lpstr>
      <vt:lpstr>Table 5</vt:lpstr>
      <vt:lpstr>Table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 Campeau</dc:creator>
  <cp:lastModifiedBy>Audrey Campeau</cp:lastModifiedBy>
  <dcterms:created xsi:type="dcterms:W3CDTF">2019-10-29T11:12:47Z</dcterms:created>
  <dcterms:modified xsi:type="dcterms:W3CDTF">2021-10-05T13:33:12Z</dcterms:modified>
</cp:coreProperties>
</file>